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Data" sheetId="1" r:id="rId4"/>
    <sheet state="visible" name="Counts" sheetId="2" r:id="rId5"/>
  </sheets>
  <definedNames/>
  <calcPr/>
</workbook>
</file>

<file path=xl/sharedStrings.xml><?xml version="1.0" encoding="utf-8"?>
<sst xmlns="http://schemas.openxmlformats.org/spreadsheetml/2006/main" count="817" uniqueCount="259">
  <si>
    <t>Drug</t>
  </si>
  <si>
    <t>INN</t>
  </si>
  <si>
    <t>NDA number</t>
  </si>
  <si>
    <t>Date of first NDA</t>
  </si>
  <si>
    <t>Year of initial NDA</t>
  </si>
  <si>
    <t>mixed</t>
  </si>
  <si>
    <t>yes</t>
  </si>
  <si>
    <t>no</t>
  </si>
  <si>
    <t>PTE patent?</t>
  </si>
  <si>
    <t>PTE Patent number if yes</t>
  </si>
  <si>
    <t>PTE yes, no or mixed</t>
  </si>
  <si>
    <t>OB1</t>
  </si>
  <si>
    <t>Gi</t>
  </si>
  <si>
    <t>OB2</t>
  </si>
  <si>
    <t>OB3</t>
  </si>
  <si>
    <t>OB4</t>
  </si>
  <si>
    <t>OB5</t>
  </si>
  <si>
    <t>OB6</t>
  </si>
  <si>
    <t>OB7</t>
  </si>
  <si>
    <t>OB8</t>
  </si>
  <si>
    <t>OB9</t>
  </si>
  <si>
    <t>OB10</t>
  </si>
  <si>
    <t>OB11</t>
  </si>
  <si>
    <t>OB12</t>
  </si>
  <si>
    <t>OB13</t>
  </si>
  <si>
    <t>OB14</t>
  </si>
  <si>
    <t>OB15</t>
  </si>
  <si>
    <t>GI</t>
  </si>
  <si>
    <t>OB16</t>
  </si>
  <si>
    <t>OB17</t>
  </si>
  <si>
    <t>OB18</t>
  </si>
  <si>
    <t>OB19</t>
  </si>
  <si>
    <t>OB20</t>
  </si>
  <si>
    <t>OB21</t>
  </si>
  <si>
    <t>OB22</t>
  </si>
  <si>
    <t>OB23</t>
  </si>
  <si>
    <t>OB24</t>
  </si>
  <si>
    <t>OB25</t>
  </si>
  <si>
    <t>OB26</t>
  </si>
  <si>
    <t>OB27</t>
  </si>
  <si>
    <t>OB28</t>
  </si>
  <si>
    <t>Videx</t>
  </si>
  <si>
    <t>didanosine</t>
  </si>
  <si>
    <t>Zerit</t>
  </si>
  <si>
    <t>stavudine</t>
  </si>
  <si>
    <t>020412</t>
  </si>
  <si>
    <t>Photofrin</t>
  </si>
  <si>
    <t>porfimer sodium</t>
  </si>
  <si>
    <t>020451</t>
  </si>
  <si>
    <t>Norvir</t>
  </si>
  <si>
    <t>ritonavir</t>
  </si>
  <si>
    <t>20680</t>
  </si>
  <si>
    <t>Xalatan</t>
  </si>
  <si>
    <t>latanoprost</t>
  </si>
  <si>
    <t>20597</t>
  </si>
  <si>
    <t>Zemplar</t>
  </si>
  <si>
    <t>paricalcitol</t>
  </si>
  <si>
    <t>020819</t>
  </si>
  <si>
    <t>Hectorol</t>
  </si>
  <si>
    <t>doxercalciferol</t>
  </si>
  <si>
    <t>020862</t>
  </si>
  <si>
    <t>OB0</t>
  </si>
  <si>
    <t>yes (in PTE sheet)</t>
  </si>
  <si>
    <t>Cetrotide</t>
  </si>
  <si>
    <t>cetrorelix acetate</t>
  </si>
  <si>
    <t>21197</t>
  </si>
  <si>
    <t>Kaletra</t>
  </si>
  <si>
    <t>lopinavir/rv</t>
  </si>
  <si>
    <t>021251</t>
  </si>
  <si>
    <t>Fuzeon</t>
  </si>
  <si>
    <t>enfuvirtide</t>
  </si>
  <si>
    <t>21481</t>
  </si>
  <si>
    <t>Gleevec</t>
  </si>
  <si>
    <t>imatinib mesylate</t>
  </si>
  <si>
    <t>21588</t>
  </si>
  <si>
    <t>RE43932</t>
  </si>
  <si>
    <t>Emtriva</t>
  </si>
  <si>
    <t>emtricitabine</t>
  </si>
  <si>
    <t>021500</t>
  </si>
  <si>
    <t>Crestor</t>
  </si>
  <si>
    <t>rosuvastatin calcium</t>
  </si>
  <si>
    <t>21366</t>
  </si>
  <si>
    <t>RE37,314</t>
  </si>
  <si>
    <t>RE37314</t>
  </si>
  <si>
    <t>Namenda</t>
  </si>
  <si>
    <t>memantine hydrochloride</t>
  </si>
  <si>
    <t>21487</t>
  </si>
  <si>
    <t>Plenaxis</t>
  </si>
  <si>
    <t>abarelix</t>
  </si>
  <si>
    <t>21320</t>
  </si>
  <si>
    <t>Clolar</t>
  </si>
  <si>
    <t>clofarabine</t>
  </si>
  <si>
    <t>21673</t>
  </si>
  <si>
    <t>Lyrica</t>
  </si>
  <si>
    <t>pregabalin</t>
  </si>
  <si>
    <t>021446</t>
  </si>
  <si>
    <t>RE41920</t>
  </si>
  <si>
    <t>Byetta</t>
  </si>
  <si>
    <t>exenatide injection</t>
  </si>
  <si>
    <t>021773</t>
  </si>
  <si>
    <t>Prezista</t>
  </si>
  <si>
    <t>darunavir</t>
  </si>
  <si>
    <t>021976</t>
  </si>
  <si>
    <t>Zolinza</t>
  </si>
  <si>
    <t>vorinostat</t>
  </si>
  <si>
    <t>21911</t>
  </si>
  <si>
    <t>RE38506</t>
  </si>
  <si>
    <t>Januvia</t>
  </si>
  <si>
    <t>sitagliptin phosphate</t>
  </si>
  <si>
    <t>21995</t>
  </si>
  <si>
    <t>Vimpat</t>
  </si>
  <si>
    <t>lacosamide</t>
  </si>
  <si>
    <t>022253</t>
  </si>
  <si>
    <t>OB1; OB2</t>
  </si>
  <si>
    <t>5654301; RE38,551</t>
  </si>
  <si>
    <t>yes; yes</t>
  </si>
  <si>
    <t>RE38551</t>
  </si>
  <si>
    <t>Folotyn</t>
  </si>
  <si>
    <t>pralatrexate</t>
  </si>
  <si>
    <t>22468</t>
  </si>
  <si>
    <t>Ella</t>
  </si>
  <si>
    <t>ulipristal acetate</t>
  </si>
  <si>
    <t>22474</t>
  </si>
  <si>
    <t>Tradjenta</t>
  </si>
  <si>
    <t>linagliptin</t>
  </si>
  <si>
    <t>201280</t>
  </si>
  <si>
    <t>Surfaxin</t>
  </si>
  <si>
    <t>lucinactant, which is a combination of four active ingredients—sinapultide, colfosceril palmitate, POPG (1-palmitoyl-2-oleoyl-sn-glycero-3-phosphoglycerol), and palmitic acid</t>
  </si>
  <si>
    <t>21746</t>
  </si>
  <si>
    <t>Amyvid</t>
  </si>
  <si>
    <t>FLORBETAPIR F-18</t>
  </si>
  <si>
    <t>202008</t>
  </si>
  <si>
    <t>Xtandi</t>
  </si>
  <si>
    <t>enzalutamide</t>
  </si>
  <si>
    <t>203415</t>
  </si>
  <si>
    <t>Kazano</t>
  </si>
  <si>
    <t>alogliptin benzoate; metformin hydrochloride</t>
  </si>
  <si>
    <t>203414</t>
  </si>
  <si>
    <t>Nesina</t>
  </si>
  <si>
    <t>alogliptin benzoate</t>
  </si>
  <si>
    <t>022271</t>
  </si>
  <si>
    <t>Oseni</t>
  </si>
  <si>
    <t>ALOGLIPTIN BENZOATE; PIOGLITAZONE HYDROCHLORIDE</t>
  </si>
  <si>
    <t>022426</t>
  </si>
  <si>
    <t>Lymphoseek</t>
  </si>
  <si>
    <t>technetium (Tc 99m) tilmanocept</t>
  </si>
  <si>
    <t>Vizamyl</t>
  </si>
  <si>
    <t>Flutemetamol F-18</t>
  </si>
  <si>
    <t>203137</t>
  </si>
  <si>
    <t>Neuraceq</t>
  </si>
  <si>
    <t>Florbetaben F-18</t>
  </si>
  <si>
    <t>204677</t>
  </si>
  <si>
    <t>Cerdelga</t>
  </si>
  <si>
    <t>eliglustat tartrate</t>
  </si>
  <si>
    <t>205494</t>
  </si>
  <si>
    <t>Genvoya</t>
  </si>
  <si>
    <t>cobicistat;elvitegravir;emtricitabine;tenofovir alafenamide fumarate</t>
  </si>
  <si>
    <t>207561</t>
  </si>
  <si>
    <t>OB6; OB8</t>
  </si>
  <si>
    <t>7,390,791; 7,803,788</t>
  </si>
  <si>
    <t>no; no</t>
  </si>
  <si>
    <t>Axumin</t>
  </si>
  <si>
    <t>fluciclovine F-18</t>
  </si>
  <si>
    <t>208054</t>
  </si>
  <si>
    <t>Exondys 51</t>
  </si>
  <si>
    <t>eteplirsen</t>
  </si>
  <si>
    <t>206488</t>
  </si>
  <si>
    <t>RE47769</t>
  </si>
  <si>
    <t>RE47751</t>
  </si>
  <si>
    <t>RE48468</t>
  </si>
  <si>
    <t>Spinraza</t>
  </si>
  <si>
    <t>nusinersen</t>
  </si>
  <si>
    <t>209531</t>
  </si>
  <si>
    <t>OB4; OB5; OB6; OB7</t>
  </si>
  <si>
    <t>7,838,657; 8,110,560; 8,361,977; 8,980,853</t>
  </si>
  <si>
    <t>yes, yes, yes, no</t>
  </si>
  <si>
    <t>n</t>
  </si>
  <si>
    <t>Biktarvy</t>
  </si>
  <si>
    <t>bictegravir, emtricitabine &amp; tenofovir alafenamide</t>
  </si>
  <si>
    <t>210251</t>
  </si>
  <si>
    <t>y</t>
  </si>
  <si>
    <t>Erleada</t>
  </si>
  <si>
    <t>apalutamide</t>
  </si>
  <si>
    <t>210951</t>
  </si>
  <si>
    <t>OB1; OB2; OB3</t>
  </si>
  <si>
    <t>8,445,507 B; 8,802,689; 9,388,159</t>
  </si>
  <si>
    <t>RE49353</t>
  </si>
  <si>
    <t>Olumiant</t>
  </si>
  <si>
    <t>baricitinib</t>
  </si>
  <si>
    <t>207924</t>
  </si>
  <si>
    <t>Tpoxx</t>
  </si>
  <si>
    <t>tecovirimat</t>
  </si>
  <si>
    <t>208627</t>
  </si>
  <si>
    <t>OB1; OB3</t>
  </si>
  <si>
    <t>7737168; 8,124,643</t>
  </si>
  <si>
    <t>Orilissa</t>
  </si>
  <si>
    <t>elagolix sodium</t>
  </si>
  <si>
    <t>210450</t>
  </si>
  <si>
    <t>7056927, 7,419,983</t>
  </si>
  <si>
    <t>Xerava</t>
  </si>
  <si>
    <t>eravacycline dihydrochloride</t>
  </si>
  <si>
    <t>211109</t>
  </si>
  <si>
    <t>Spravato</t>
  </si>
  <si>
    <t>esketamine hydrochloride</t>
  </si>
  <si>
    <t>211243</t>
  </si>
  <si>
    <t>8785500, 9,592,207</t>
  </si>
  <si>
    <t>Vyndaqel</t>
  </si>
  <si>
    <t>211996</t>
  </si>
  <si>
    <t>Vyleesi</t>
  </si>
  <si>
    <t>breemelanotide injection</t>
  </si>
  <si>
    <t>210557</t>
  </si>
  <si>
    <t>Vyondys 53</t>
  </si>
  <si>
    <t>golodirsen</t>
  </si>
  <si>
    <t>211970</t>
  </si>
  <si>
    <t>OB0; OB1; OB3; OB5; OB6</t>
  </si>
  <si>
    <t>10266827; 9,024,007; 9,994,851; 10,227,590; 10,421,966</t>
  </si>
  <si>
    <t>yes; yes; yes; yes; OB0 (yes in PTE)</t>
  </si>
  <si>
    <t>RE47691</t>
  </si>
  <si>
    <t>Zeposia</t>
  </si>
  <si>
    <t>ozanimod hydrochloride</t>
  </si>
  <si>
    <t>209899</t>
  </si>
  <si>
    <t>Zokinvy</t>
  </si>
  <si>
    <t>lonafarnib</t>
  </si>
  <si>
    <t>213969</t>
  </si>
  <si>
    <t>7838531; 8,828,356</t>
  </si>
  <si>
    <t>Cosela</t>
  </si>
  <si>
    <t>trilaciclib</t>
  </si>
  <si>
    <t>214200</t>
  </si>
  <si>
    <t>8598186; 9,487,530</t>
  </si>
  <si>
    <t>Amondys 45</t>
  </si>
  <si>
    <t>casimersen</t>
  </si>
  <si>
    <t>213016</t>
  </si>
  <si>
    <t>OB0; OB1; OB2; OB3; OB4</t>
  </si>
  <si>
    <t>8524880; 9,228,187; 9,447,415; 9,758,783; 10,287,586</t>
  </si>
  <si>
    <t>OB0 (yes), no, yes, no, no</t>
  </si>
  <si>
    <t>RE48960</t>
  </si>
  <si>
    <t>Empaveli</t>
  </si>
  <si>
    <t>pegcetacoplan</t>
  </si>
  <si>
    <t>215014</t>
  </si>
  <si>
    <t>OB4; OB5; OB6;</t>
  </si>
  <si>
    <t>10035822; 10,125,171; 10,875,893</t>
  </si>
  <si>
    <t>yes, yes, yes</t>
  </si>
  <si>
    <t>Pylarify</t>
  </si>
  <si>
    <t>piflufolastat F18</t>
  </si>
  <si>
    <t>214793</t>
  </si>
  <si>
    <t>8487129; 8,778,305; 9,861,713</t>
  </si>
  <si>
    <t>no, yes, yes,</t>
  </si>
  <si>
    <t>Lybalvi</t>
  </si>
  <si>
    <t>olanzapine and samidorphan</t>
  </si>
  <si>
    <t xml:space="preserve">OB1; OB3; OB4;OB6; OB7 </t>
  </si>
  <si>
    <t>7262298; 9,119,848; 9,126,977; 10,300,054; 10,716,785</t>
  </si>
  <si>
    <t>yes, no, no, no, no</t>
  </si>
  <si>
    <t>Products</t>
  </si>
  <si>
    <t>Mixed rights</t>
  </si>
  <si>
    <t>Clear rights</t>
  </si>
  <si>
    <t>All</t>
  </si>
  <si>
    <t>Patents</t>
  </si>
  <si>
    <t>With GI</t>
  </si>
  <si>
    <t>Without GI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</si>
</sst>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&quot;-&quot;mm&quot;-&quot;dd"/>
    <numFmt numFmtId="165" formatCode="###0"/>
    <numFmt numFmtId="166" formatCode="0.0%"/>
  </numFmts>
  <fonts count="7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</border>
    <border>
      <left style="thin">
        <color rgb="FFD0D7E5"/>
      </left>
      <right style="thin">
        <color rgb="FFD0D7E5"/>
      </right>
      <bottom style="thin">
        <color rgb="FFD0D7E5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readingOrder="0" shrinkToFit="0" wrapText="1"/>
    </xf>
    <xf borderId="0" fillId="0" fontId="1" numFmtId="3" xfId="0" applyAlignment="1" applyFont="1" applyNumberFormat="1">
      <alignment horizontal="left" shrinkToFit="0" wrapText="1"/>
    </xf>
    <xf borderId="0" fillId="0" fontId="1" numFmtId="164" xfId="0" applyAlignment="1" applyFont="1" applyNumberFormat="1">
      <alignment horizontal="left" shrinkToFit="0" wrapText="1"/>
    </xf>
    <xf borderId="0" fillId="0" fontId="1" numFmtId="165" xfId="0" applyAlignment="1" applyFont="1" applyNumberFormat="1">
      <alignment horizontal="left" shrinkToFit="0" wrapText="1"/>
    </xf>
    <xf borderId="0" fillId="0" fontId="1" numFmtId="3" xfId="0" applyAlignment="1" applyFont="1" applyNumberFormat="1">
      <alignment horizontal="left" readingOrder="0" shrinkToFit="0" wrapText="1"/>
    </xf>
    <xf borderId="0" fillId="0" fontId="1" numFmtId="3" xfId="0" applyAlignment="1" applyFont="1" applyNumberFormat="1">
      <alignment horizontal="left" shrinkToFit="0" wrapText="1"/>
    </xf>
    <xf borderId="0" fillId="0" fontId="1" numFmtId="3" xfId="0" applyAlignment="1" applyFont="1" applyNumberFormat="1">
      <alignment horizontal="left" readingOrder="0"/>
    </xf>
    <xf borderId="0" fillId="0" fontId="1" numFmtId="49" xfId="0" applyAlignment="1" applyFont="1" applyNumberFormat="1">
      <alignment horizontal="left"/>
    </xf>
    <xf borderId="0" fillId="0" fontId="1" numFmtId="164" xfId="0" applyAlignment="1" applyFont="1" applyNumberFormat="1">
      <alignment horizontal="left" readingOrder="0"/>
    </xf>
    <xf borderId="0" fillId="0" fontId="1" numFmtId="165" xfId="0" applyAlignment="1" applyFont="1" applyNumberFormat="1">
      <alignment horizontal="left"/>
    </xf>
    <xf borderId="0" fillId="0" fontId="1" numFmtId="3" xfId="0" applyAlignment="1" applyFont="1" applyNumberFormat="1">
      <alignment horizontal="left"/>
    </xf>
    <xf borderId="0" fillId="0" fontId="2" numFmtId="3" xfId="0" applyAlignment="1" applyFont="1" applyNumberFormat="1">
      <alignment horizontal="left" readingOrder="0" shrinkToFit="0" wrapText="1"/>
    </xf>
    <xf borderId="0" fillId="2" fontId="2" numFmtId="3" xfId="0" applyAlignment="1" applyFill="1" applyFont="1" applyNumberFormat="1">
      <alignment horizontal="left" readingOrder="0" shrinkToFit="0" wrapText="1"/>
    </xf>
    <xf borderId="0" fillId="0" fontId="1" numFmtId="3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0" fillId="3" fontId="1" numFmtId="3" xfId="0" applyAlignment="1" applyFill="1" applyFont="1" applyNumberFormat="1">
      <alignment horizontal="left" readingOrder="0" vertical="bottom"/>
    </xf>
    <xf borderId="0" fillId="0" fontId="1" numFmtId="3" xfId="0" applyAlignment="1" applyFont="1" applyNumberFormat="1">
      <alignment horizontal="left" vertical="bottom"/>
    </xf>
    <xf borderId="0" fillId="3" fontId="1" numFmtId="3" xfId="0" applyAlignment="1" applyFont="1" applyNumberFormat="1">
      <alignment horizontal="left" vertical="bottom"/>
    </xf>
    <xf borderId="0" fillId="4" fontId="1" numFmtId="3" xfId="0" applyAlignment="1" applyFill="1" applyFont="1" applyNumberFormat="1">
      <alignment horizontal="left" vertical="bottom"/>
    </xf>
    <xf borderId="0" fillId="0" fontId="1" numFmtId="3" xfId="0" applyAlignment="1" applyFont="1" applyNumberFormat="1">
      <alignment vertical="bottom"/>
    </xf>
    <xf borderId="0" fillId="0" fontId="1" numFmtId="3" xfId="0" applyAlignment="1" applyFont="1" applyNumberFormat="1">
      <alignment horizontal="left"/>
    </xf>
    <xf borderId="0" fillId="0" fontId="1" numFmtId="49" xfId="0" applyAlignment="1" applyFont="1" applyNumberFormat="1">
      <alignment horizontal="left" readingOrder="0"/>
    </xf>
    <xf borderId="0" fillId="0" fontId="1" numFmtId="3" xfId="0" applyAlignment="1" applyFont="1" applyNumberFormat="1">
      <alignment horizontal="left"/>
    </xf>
    <xf borderId="0" fillId="0" fontId="2" numFmtId="3" xfId="0" applyAlignment="1" applyFont="1" applyNumberFormat="1">
      <alignment horizontal="left" readingOrder="0" shrinkToFit="0" wrapText="1"/>
    </xf>
    <xf borderId="0" fillId="2" fontId="1" numFmtId="3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 shrinkToFit="0" wrapText="1"/>
    </xf>
    <xf borderId="0" fillId="0" fontId="2" numFmtId="3" xfId="0" applyAlignment="1" applyFont="1" applyNumberFormat="1">
      <alignment horizontal="left" readingOrder="0" shrinkToFit="0" wrapText="1"/>
    </xf>
    <xf borderId="0" fillId="0" fontId="4" numFmtId="3" xfId="0" applyAlignment="1" applyFont="1" applyNumberFormat="1">
      <alignment horizontal="left" readingOrder="0" shrinkToFit="0" wrapText="1"/>
    </xf>
    <xf borderId="0" fillId="2" fontId="1" numFmtId="3" xfId="0" applyAlignment="1" applyFont="1" applyNumberFormat="1">
      <alignment horizontal="left"/>
    </xf>
    <xf borderId="0" fillId="5" fontId="1" numFmtId="3" xfId="0" applyAlignment="1" applyFill="1" applyFont="1" applyNumberFormat="1">
      <alignment horizontal="left"/>
    </xf>
    <xf borderId="0" fillId="0" fontId="1" numFmtId="3" xfId="0" applyAlignment="1" applyFont="1" applyNumberFormat="1">
      <alignment horizontal="left" readingOrder="0"/>
    </xf>
    <xf borderId="0" fillId="0" fontId="1" numFmtId="49" xfId="0" applyAlignment="1" applyFont="1" applyNumberFormat="1">
      <alignment horizontal="left" readingOrder="0"/>
    </xf>
    <xf borderId="0" fillId="0" fontId="1" numFmtId="164" xfId="0" applyAlignment="1" applyFont="1" applyNumberFormat="1">
      <alignment horizontal="left" readingOrder="0"/>
    </xf>
    <xf borderId="0" fillId="0" fontId="1" numFmtId="3" xfId="0" applyAlignment="1" applyFont="1" applyNumberFormat="1">
      <alignment horizontal="left" readingOrder="0"/>
    </xf>
    <xf borderId="0" fillId="2" fontId="1" numFmtId="3" xfId="0" applyAlignment="1" applyFont="1" applyNumberFormat="1">
      <alignment horizontal="left" readingOrder="0"/>
    </xf>
    <xf borderId="0" fillId="0" fontId="1" numFmtId="3" xfId="0" applyAlignment="1" applyFont="1" applyNumberFormat="1">
      <alignment horizontal="left"/>
    </xf>
    <xf borderId="0" fillId="6" fontId="1" numFmtId="3" xfId="0" applyAlignment="1" applyFill="1" applyFont="1" applyNumberFormat="1">
      <alignment horizontal="left"/>
    </xf>
    <xf borderId="0" fillId="6" fontId="4" numFmtId="3" xfId="0" applyAlignment="1" applyFont="1" applyNumberFormat="1">
      <alignment horizontal="left" readingOrder="0" shrinkToFit="0" wrapText="1"/>
    </xf>
    <xf borderId="0" fillId="2" fontId="1" numFmtId="3" xfId="0" applyAlignment="1" applyFont="1" applyNumberFormat="1">
      <alignment horizontal="left" readingOrder="0" shrinkToFit="0" wrapText="1"/>
    </xf>
    <xf borderId="0" fillId="0" fontId="4" numFmtId="3" xfId="0" applyAlignment="1" applyFont="1" applyNumberFormat="1">
      <alignment horizontal="left" readingOrder="0" shrinkToFit="0" wrapText="0"/>
    </xf>
    <xf borderId="0" fillId="0" fontId="1" numFmtId="3" xfId="0" applyAlignment="1" applyFont="1" applyNumberFormat="1">
      <alignment horizontal="left" readingOrder="0" vertical="bottom"/>
    </xf>
    <xf borderId="0" fillId="2" fontId="1" numFmtId="3" xfId="0" applyAlignment="1" applyFont="1" applyNumberFormat="1">
      <alignment horizontal="left" readingOrder="0" vertical="bottom"/>
    </xf>
    <xf borderId="0" fillId="2" fontId="1" numFmtId="3" xfId="0" applyAlignment="1" applyFont="1" applyNumberFormat="1">
      <alignment horizontal="left" vertical="bottom"/>
    </xf>
    <xf borderId="0" fillId="6" fontId="1" numFmtId="3" xfId="0" applyAlignment="1" applyFont="1" applyNumberFormat="1">
      <alignment horizontal="left" vertical="bottom"/>
    </xf>
    <xf borderId="0" fillId="6" fontId="1" numFmtId="3" xfId="0" applyAlignment="1" applyFont="1" applyNumberFormat="1">
      <alignment horizontal="left" readingOrder="0" vertical="bottom"/>
    </xf>
    <xf borderId="0" fillId="0" fontId="2" numFmtId="3" xfId="0" applyAlignment="1" applyFont="1" applyNumberFormat="1">
      <alignment horizontal="left" readingOrder="0" shrinkToFit="0" wrapText="1"/>
    </xf>
    <xf borderId="0" fillId="2" fontId="2" numFmtId="3" xfId="0" applyAlignment="1" applyFont="1" applyNumberFormat="1">
      <alignment horizontal="left" readingOrder="0" shrinkToFit="0" wrapText="1"/>
    </xf>
    <xf borderId="0" fillId="0" fontId="1" numFmtId="3" xfId="0" applyAlignment="1" applyFont="1" applyNumberFormat="1">
      <alignment horizontal="left" readingOrder="0" vertical="bottom"/>
    </xf>
    <xf borderId="0" fillId="0" fontId="1" numFmtId="3" xfId="0" applyAlignment="1" applyFont="1" applyNumberFormat="1">
      <alignment horizontal="left" vertical="bottom"/>
    </xf>
    <xf borderId="0" fillId="0" fontId="1" numFmtId="3" xfId="0" applyAlignment="1" applyFont="1" applyNumberFormat="1">
      <alignment vertical="bottom"/>
    </xf>
    <xf borderId="0" fillId="0" fontId="1" numFmtId="0" xfId="0" applyAlignment="1" applyFont="1">
      <alignment horizontal="left" readingOrder="0"/>
    </xf>
    <xf borderId="0" fillId="7" fontId="5" numFmtId="49" xfId="0" applyAlignment="1" applyFill="1" applyFont="1" applyNumberFormat="1">
      <alignment horizontal="left" vertical="bottom"/>
    </xf>
    <xf borderId="0" fillId="7" fontId="5" numFmtId="164" xfId="0" applyAlignment="1" applyFont="1" applyNumberFormat="1">
      <alignment horizontal="left" vertical="bottom"/>
    </xf>
    <xf borderId="0" fillId="6" fontId="4" numFmtId="3" xfId="0" applyAlignment="1" applyFont="1" applyNumberFormat="1">
      <alignment horizontal="left" readingOrder="0" shrinkToFit="0" wrapText="0"/>
    </xf>
    <xf borderId="0" fillId="8" fontId="3" numFmtId="3" xfId="0" applyAlignment="1" applyFill="1" applyFont="1" applyNumberFormat="1">
      <alignment shrinkToFit="0" wrapText="1"/>
    </xf>
    <xf borderId="0" fillId="6" fontId="1" numFmtId="3" xfId="0" applyAlignment="1" applyFont="1" applyNumberFormat="1">
      <alignment horizontal="left" readingOrder="0"/>
    </xf>
    <xf borderId="0" fillId="9" fontId="1" numFmtId="3" xfId="0" applyAlignment="1" applyFill="1" applyFont="1" applyNumberFormat="1">
      <alignment horizontal="left" readingOrder="0"/>
    </xf>
    <xf borderId="0" fillId="9" fontId="1" numFmtId="3" xfId="0" applyAlignment="1" applyFont="1" applyNumberFormat="1">
      <alignment horizontal="left"/>
    </xf>
    <xf borderId="0" fillId="9" fontId="1" numFmtId="49" xfId="0" applyAlignment="1" applyFont="1" applyNumberFormat="1">
      <alignment horizontal="left" readingOrder="0"/>
    </xf>
    <xf borderId="0" fillId="9" fontId="1" numFmtId="164" xfId="0" applyAlignment="1" applyFont="1" applyNumberFormat="1">
      <alignment horizontal="left" readingOrder="0"/>
    </xf>
    <xf borderId="0" fillId="9" fontId="1" numFmtId="3" xfId="0" applyAlignment="1" applyFont="1" applyNumberFormat="1">
      <alignment horizontal="left" readingOrder="0"/>
    </xf>
    <xf borderId="0" fillId="9" fontId="1" numFmtId="3" xfId="0" applyAlignment="1" applyFont="1" applyNumberFormat="1">
      <alignment horizontal="left"/>
    </xf>
    <xf borderId="1" fillId="6" fontId="1" numFmtId="3" xfId="0" applyAlignment="1" applyBorder="1" applyFont="1" applyNumberFormat="1">
      <alignment horizontal="left"/>
    </xf>
    <xf borderId="2" fillId="0" fontId="1" numFmtId="3" xfId="0" applyAlignment="1" applyBorder="1" applyFont="1" applyNumberFormat="1">
      <alignment horizontal="left"/>
    </xf>
    <xf borderId="2" fillId="6" fontId="1" numFmtId="3" xfId="0" applyAlignment="1" applyBorder="1" applyFont="1" applyNumberFormat="1">
      <alignment horizontal="left"/>
    </xf>
    <xf borderId="0" fillId="0" fontId="1" numFmtId="165" xfId="0" applyAlignment="1" applyFont="1" applyNumberFormat="1">
      <alignment horizontal="left" readingOrder="0"/>
    </xf>
    <xf borderId="1" fillId="0" fontId="1" numFmtId="3" xfId="0" applyAlignment="1" applyBorder="1" applyFont="1" applyNumberFormat="1">
      <alignment horizontal="left"/>
    </xf>
    <xf borderId="0" fillId="0" fontId="3" numFmtId="3" xfId="0" applyAlignment="1" applyFont="1" applyNumberFormat="1">
      <alignment horizontal="left" readingOrder="0" shrinkToFit="0" wrapText="1"/>
    </xf>
    <xf borderId="0" fillId="0" fontId="1" numFmtId="164" xfId="0" applyAlignment="1" applyFont="1" applyNumberFormat="1">
      <alignment horizontal="left"/>
    </xf>
    <xf borderId="0" fillId="0" fontId="1" numFmtId="165" xfId="0" applyAlignment="1" applyFont="1" applyNumberFormat="1">
      <alignment horizontal="left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0" fillId="0" fontId="3" numFmtId="0" xfId="0" applyFont="1"/>
    <xf borderId="0" fillId="0" fontId="3" numFmtId="166" xfId="0" applyFont="1" applyNumberFormat="1"/>
    <xf borderId="0" fillId="0" fontId="3" numFmtId="0" xfId="0" applyAlignment="1" applyFont="1">
      <alignment horizontal="left"/>
    </xf>
    <xf borderId="0" fillId="0" fontId="3" numFmtId="3" xfId="0" applyFont="1" applyNumberFormat="1"/>
    <xf borderId="0" fillId="0" fontId="3" numFmtId="166" xfId="0" applyAlignment="1" applyFont="1" applyNumberFormat="1">
      <alignment horizontal="left"/>
    </xf>
  </cellXfs>
  <cellStyles count="1">
    <cellStyle xfId="0" name="Normal" builtinId="0"/>
  </cellStyles>
  <dxfs count="6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OBData-style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Proportion of patents with government interests in the FDA Orange book, ranked from the first to the last published patent.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>
                  <a:alpha val="100000"/>
                </a:srgbClr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>Trendline</c:name>
            <c:spPr>
              <a:ln w="76200">
                <a:solidFill>
                  <a:srgbClr val="000000">
                    <a:alpha val="40000"/>
                  </a:srgbClr>
                </a:solidFill>
              </a:ln>
            </c:spPr>
            <c:trendlineType val="exp"/>
            <c:dispRSqr val="1"/>
            <c:dispEq val="0"/>
          </c:trendline>
          <c:cat>
            <c:strRef>
              <c:f>Counts!$G$8:$Z$8</c:f>
            </c:strRef>
          </c:cat>
          <c:val>
            <c:numRef>
              <c:f>Counts!$G$9:$Z$9</c:f>
              <c:numCache/>
            </c:numRef>
          </c:val>
        </c:ser>
        <c:axId val="2124066615"/>
        <c:axId val="24095855"/>
      </c:barChart>
      <c:catAx>
        <c:axId val="2124066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4095855"/>
      </c:catAx>
      <c:valAx>
        <c:axId val="240958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406661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Number of products that have 1 to 20 or more OB patents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>Trendline for series 1</c:name>
            <c:spPr>
              <a:ln w="19050">
                <a:solidFill>
                  <a:srgbClr val="000000"/>
                </a:solidFill>
              </a:ln>
            </c:spPr>
            <c:trendlineType val="exp"/>
            <c:dispRSqr val="1"/>
            <c:dispEq val="0"/>
          </c:trendline>
          <c:cat>
            <c:strRef>
              <c:f>Counts!$G$11:$Z$11</c:f>
            </c:strRef>
          </c:cat>
          <c:val>
            <c:numRef>
              <c:f>Counts!$G$12:$Z$12</c:f>
              <c:numCache/>
            </c:numRef>
          </c:val>
        </c:ser>
        <c:axId val="2073827770"/>
        <c:axId val="958432500"/>
      </c:barChart>
      <c:catAx>
        <c:axId val="20738277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58432500"/>
      </c:catAx>
      <c:valAx>
        <c:axId val="9584325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7382777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25</xdr:row>
      <xdr:rowOff>190500</xdr:rowOff>
    </xdr:from>
    <xdr:ext cx="6800850" cy="42100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57150</xdr:colOff>
      <xdr:row>48</xdr:row>
      <xdr:rowOff>9525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A1:BP737" displayName="Table_1" id="1">
  <tableColumns count="6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  <tableColumn name="Column61" id="61"/>
    <tableColumn name="Column62" id="62"/>
    <tableColumn name="Column63" id="63"/>
    <tableColumn name="Column64" id="64"/>
    <tableColumn name="Column65" id="65"/>
    <tableColumn name="Column66" id="66"/>
    <tableColumn name="Column67" id="67"/>
    <tableColumn name="Column68" id="68"/>
  </tableColumns>
  <tableStyleInfo name="OBDat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1.63"/>
    <col customWidth="1" min="2" max="2" width="19.25"/>
    <col customWidth="1" min="3" max="3" width="9.63"/>
    <col customWidth="1" min="4" max="4" width="11.75"/>
    <col customWidth="1" min="5" max="5" width="7.75"/>
    <col customWidth="1" min="6" max="6" width="8.0"/>
    <col customWidth="1" min="7" max="7" width="4.63"/>
    <col customWidth="1" min="8" max="8" width="5.0"/>
    <col customWidth="1" hidden="1" min="9" max="9" width="9.5"/>
    <col customWidth="1" hidden="1" min="10" max="10" width="45.38"/>
    <col customWidth="1" hidden="1" min="11" max="11" width="8.13"/>
    <col customWidth="1" hidden="1" min="12" max="12" width="4.88"/>
    <col customWidth="1" min="13" max="13" width="9.5"/>
    <col customWidth="1" min="14" max="14" width="5.13"/>
    <col customWidth="1" min="15" max="15" width="9.5"/>
    <col customWidth="1" min="16" max="16" width="5.13"/>
    <col customWidth="1" min="17" max="17" width="9.5"/>
    <col customWidth="1" min="18" max="18" width="5.13"/>
    <col customWidth="1" min="19" max="19" width="9.5"/>
    <col customWidth="1" min="20" max="20" width="5.13"/>
    <col customWidth="1" min="21" max="21" width="9.5"/>
    <col customWidth="1" min="22" max="22" width="5.13"/>
    <col customWidth="1" min="23" max="23" width="9.5"/>
    <col customWidth="1" min="24" max="24" width="5.13"/>
    <col customWidth="1" min="25" max="25" width="9.5"/>
    <col customWidth="1" min="26" max="26" width="5.13"/>
    <col customWidth="1" min="27" max="27" width="9.5"/>
    <col customWidth="1" min="28" max="28" width="5.13"/>
    <col customWidth="1" min="29" max="29" width="9.5"/>
    <col customWidth="1" min="30" max="30" width="5.13"/>
    <col customWidth="1" min="31" max="31" width="9.5"/>
    <col customWidth="1" min="32" max="32" width="5.13"/>
    <col customWidth="1" min="33" max="33" width="9.5"/>
    <col customWidth="1" min="34" max="34" width="5.13"/>
    <col customWidth="1" min="35" max="35" width="9.5"/>
    <col customWidth="1" min="36" max="36" width="5.13"/>
    <col customWidth="1" min="37" max="37" width="9.5"/>
    <col customWidth="1" min="38" max="38" width="5.13"/>
    <col customWidth="1" min="39" max="39" width="9.5"/>
    <col customWidth="1" min="40" max="40" width="5.13"/>
    <col customWidth="1" min="41" max="41" width="9.5"/>
    <col customWidth="1" min="42" max="42" width="5.13"/>
    <col customWidth="1" min="43" max="43" width="9.5"/>
    <col customWidth="1" min="44" max="44" width="5.13"/>
    <col customWidth="1" min="45" max="45" width="9.5"/>
    <col customWidth="1" min="46" max="46" width="5.13"/>
    <col customWidth="1" min="47" max="47" width="9.5"/>
    <col customWidth="1" min="48" max="48" width="5.13"/>
    <col customWidth="1" min="49" max="68" width="9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6"/>
      <c r="M1" s="6" t="s">
        <v>11</v>
      </c>
      <c r="N1" s="6" t="s">
        <v>12</v>
      </c>
      <c r="O1" s="6" t="s">
        <v>13</v>
      </c>
      <c r="P1" s="6" t="s">
        <v>12</v>
      </c>
      <c r="Q1" s="6" t="s">
        <v>14</v>
      </c>
      <c r="R1" s="6" t="s">
        <v>12</v>
      </c>
      <c r="S1" s="6" t="s">
        <v>15</v>
      </c>
      <c r="T1" s="6" t="s">
        <v>12</v>
      </c>
      <c r="U1" s="6" t="s">
        <v>16</v>
      </c>
      <c r="V1" s="6" t="s">
        <v>12</v>
      </c>
      <c r="W1" s="6" t="s">
        <v>17</v>
      </c>
      <c r="X1" s="6" t="s">
        <v>12</v>
      </c>
      <c r="Y1" s="6" t="s">
        <v>18</v>
      </c>
      <c r="Z1" s="6" t="s">
        <v>12</v>
      </c>
      <c r="AA1" s="6" t="s">
        <v>19</v>
      </c>
      <c r="AB1" s="6" t="s">
        <v>12</v>
      </c>
      <c r="AC1" s="6" t="s">
        <v>20</v>
      </c>
      <c r="AD1" s="6" t="s">
        <v>12</v>
      </c>
      <c r="AE1" s="6" t="s">
        <v>21</v>
      </c>
      <c r="AF1" s="6" t="s">
        <v>12</v>
      </c>
      <c r="AG1" s="6" t="s">
        <v>22</v>
      </c>
      <c r="AH1" s="6" t="s">
        <v>12</v>
      </c>
      <c r="AI1" s="6" t="s">
        <v>23</v>
      </c>
      <c r="AJ1" s="6" t="s">
        <v>12</v>
      </c>
      <c r="AK1" s="6" t="s">
        <v>24</v>
      </c>
      <c r="AL1" s="6" t="s">
        <v>12</v>
      </c>
      <c r="AM1" s="6" t="s">
        <v>25</v>
      </c>
      <c r="AN1" s="6" t="s">
        <v>12</v>
      </c>
      <c r="AO1" s="6" t="s">
        <v>26</v>
      </c>
      <c r="AP1" s="5" t="s">
        <v>27</v>
      </c>
      <c r="AQ1" s="5" t="s">
        <v>28</v>
      </c>
      <c r="AR1" s="5" t="s">
        <v>27</v>
      </c>
      <c r="AS1" s="5" t="s">
        <v>29</v>
      </c>
      <c r="AT1" s="5" t="s">
        <v>27</v>
      </c>
      <c r="AU1" s="5" t="s">
        <v>30</v>
      </c>
      <c r="AV1" s="5" t="s">
        <v>27</v>
      </c>
      <c r="AW1" s="5" t="s">
        <v>31</v>
      </c>
      <c r="AX1" s="5" t="s">
        <v>27</v>
      </c>
      <c r="AY1" s="5" t="s">
        <v>32</v>
      </c>
      <c r="AZ1" s="5" t="s">
        <v>27</v>
      </c>
      <c r="BA1" s="5" t="s">
        <v>33</v>
      </c>
      <c r="BB1" s="5" t="s">
        <v>27</v>
      </c>
      <c r="BC1" s="5" t="s">
        <v>34</v>
      </c>
      <c r="BD1" s="5" t="s">
        <v>27</v>
      </c>
      <c r="BE1" s="5" t="s">
        <v>35</v>
      </c>
      <c r="BF1" s="5" t="s">
        <v>27</v>
      </c>
      <c r="BG1" s="5" t="s">
        <v>36</v>
      </c>
      <c r="BH1" s="5" t="s">
        <v>27</v>
      </c>
      <c r="BI1" s="5" t="s">
        <v>37</v>
      </c>
      <c r="BJ1" s="5" t="s">
        <v>27</v>
      </c>
      <c r="BK1" s="5" t="s">
        <v>38</v>
      </c>
      <c r="BL1" s="5" t="s">
        <v>27</v>
      </c>
      <c r="BM1" s="5" t="s">
        <v>39</v>
      </c>
      <c r="BN1" s="5" t="s">
        <v>27</v>
      </c>
      <c r="BO1" s="5" t="s">
        <v>40</v>
      </c>
      <c r="BP1" s="5" t="s">
        <v>27</v>
      </c>
    </row>
    <row r="2">
      <c r="A2" s="7" t="s">
        <v>41</v>
      </c>
      <c r="B2" s="7" t="s">
        <v>42</v>
      </c>
      <c r="C2" s="8"/>
      <c r="D2" s="9">
        <v>33520.0</v>
      </c>
      <c r="E2" s="10">
        <f t="shared" ref="E2:E52" si="1">year(D2)</f>
        <v>1991</v>
      </c>
      <c r="F2" s="11" t="b">
        <f t="shared" ref="F2:F57" si="2">H2&gt;0</f>
        <v>1</v>
      </c>
      <c r="G2" s="11">
        <f t="shared" ref="G2:G57" si="3">countif(M2:BP2,"y*")</f>
        <v>3</v>
      </c>
      <c r="H2" s="11">
        <f t="shared" ref="H2:H57" si="4">countif(N2:BP2,"n*")</f>
        <v>1</v>
      </c>
      <c r="I2" s="12" t="s">
        <v>7</v>
      </c>
      <c r="J2" s="12"/>
      <c r="K2" s="13"/>
      <c r="L2" s="13"/>
      <c r="M2" s="12">
        <v>4861759.0</v>
      </c>
      <c r="N2" s="14" t="s">
        <v>6</v>
      </c>
      <c r="O2" s="14">
        <v>5254539.0</v>
      </c>
      <c r="P2" s="14" t="s">
        <v>6</v>
      </c>
      <c r="Q2" s="14">
        <v>5616566.0</v>
      </c>
      <c r="R2" s="15" t="s">
        <v>6</v>
      </c>
      <c r="S2" s="14">
        <v>5880106.0</v>
      </c>
      <c r="T2" s="16" t="s">
        <v>7</v>
      </c>
      <c r="U2" s="17"/>
      <c r="V2" s="18"/>
      <c r="W2" s="17"/>
      <c r="X2" s="18"/>
      <c r="Y2" s="17"/>
      <c r="Z2" s="18"/>
      <c r="AA2" s="17"/>
      <c r="AB2" s="18"/>
      <c r="AC2" s="17"/>
      <c r="AD2" s="19"/>
      <c r="AE2" s="17"/>
      <c r="AF2" s="18"/>
      <c r="AG2" s="17"/>
      <c r="AH2" s="19"/>
      <c r="AI2" s="20"/>
      <c r="AJ2" s="20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>
      <c r="A3" s="7" t="s">
        <v>43</v>
      </c>
      <c r="B3" s="7" t="s">
        <v>44</v>
      </c>
      <c r="C3" s="22" t="s">
        <v>45</v>
      </c>
      <c r="D3" s="9">
        <v>34509.0</v>
      </c>
      <c r="E3" s="10">
        <f t="shared" si="1"/>
        <v>1994</v>
      </c>
      <c r="F3" s="23" t="b">
        <f t="shared" si="2"/>
        <v>1</v>
      </c>
      <c r="G3" s="23">
        <f t="shared" si="3"/>
        <v>1</v>
      </c>
      <c r="H3" s="23">
        <f t="shared" si="4"/>
        <v>1</v>
      </c>
      <c r="I3" s="12" t="s">
        <v>7</v>
      </c>
      <c r="J3" s="24"/>
      <c r="K3" s="25"/>
      <c r="L3" s="25"/>
      <c r="M3" s="7">
        <v>4978655.0</v>
      </c>
      <c r="N3" s="26" t="s">
        <v>6</v>
      </c>
      <c r="O3" s="12">
        <v>7135465.0</v>
      </c>
      <c r="P3" s="27" t="s">
        <v>7</v>
      </c>
      <c r="Q3" s="7"/>
      <c r="R3" s="18"/>
      <c r="S3" s="17"/>
      <c r="T3" s="18"/>
      <c r="U3" s="17"/>
      <c r="V3" s="18"/>
      <c r="W3" s="17"/>
      <c r="X3" s="18"/>
      <c r="Y3" s="17"/>
      <c r="Z3" s="18"/>
      <c r="AA3" s="17"/>
      <c r="AB3" s="18"/>
      <c r="AC3" s="17"/>
      <c r="AD3" s="19"/>
      <c r="AE3" s="17"/>
      <c r="AF3" s="18"/>
      <c r="AG3" s="17"/>
      <c r="AH3" s="19"/>
      <c r="AI3" s="20"/>
      <c r="AJ3" s="20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>
      <c r="A4" s="7" t="s">
        <v>46</v>
      </c>
      <c r="B4" s="23" t="s">
        <v>47</v>
      </c>
      <c r="C4" s="22" t="s">
        <v>48</v>
      </c>
      <c r="D4" s="9">
        <v>35060.0</v>
      </c>
      <c r="E4" s="10">
        <f t="shared" si="1"/>
        <v>1995</v>
      </c>
      <c r="F4" s="23" t="b">
        <f t="shared" si="2"/>
        <v>0</v>
      </c>
      <c r="G4" s="23">
        <f t="shared" si="3"/>
        <v>5</v>
      </c>
      <c r="H4" s="23">
        <f t="shared" si="4"/>
        <v>0</v>
      </c>
      <c r="I4" s="14" t="s">
        <v>16</v>
      </c>
      <c r="J4" s="28">
        <v>5145863.0</v>
      </c>
      <c r="K4" s="25" t="s">
        <v>6</v>
      </c>
      <c r="L4" s="29"/>
      <c r="M4" s="21">
        <v>4649151.0</v>
      </c>
      <c r="N4" s="21" t="s">
        <v>6</v>
      </c>
      <c r="O4" s="21">
        <v>4866168.0</v>
      </c>
      <c r="P4" s="21" t="s">
        <v>6</v>
      </c>
      <c r="Q4" s="21">
        <v>4932934.0</v>
      </c>
      <c r="R4" s="21" t="s">
        <v>6</v>
      </c>
      <c r="S4" s="21">
        <v>5028621.0</v>
      </c>
      <c r="T4" s="21" t="s">
        <v>6</v>
      </c>
      <c r="U4" s="30">
        <v>5145863.0</v>
      </c>
      <c r="V4" s="21" t="s">
        <v>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</row>
    <row r="5">
      <c r="A5" s="31" t="s">
        <v>49</v>
      </c>
      <c r="B5" s="31" t="s">
        <v>50</v>
      </c>
      <c r="C5" s="32" t="s">
        <v>51</v>
      </c>
      <c r="D5" s="33">
        <v>35125.0</v>
      </c>
      <c r="E5" s="10">
        <f t="shared" si="1"/>
        <v>1996</v>
      </c>
      <c r="F5" s="11" t="b">
        <f t="shared" si="2"/>
        <v>1</v>
      </c>
      <c r="G5" s="11">
        <f t="shared" si="3"/>
        <v>6</v>
      </c>
      <c r="H5" s="11">
        <f t="shared" si="4"/>
        <v>13</v>
      </c>
      <c r="I5" s="34" t="s">
        <v>7</v>
      </c>
      <c r="J5" s="34"/>
      <c r="K5" s="35"/>
      <c r="L5" s="35"/>
      <c r="M5" s="34">
        <v>5484801.0</v>
      </c>
      <c r="N5" s="34" t="s">
        <v>7</v>
      </c>
      <c r="O5" s="34">
        <v>5541206.0</v>
      </c>
      <c r="P5" s="34" t="s">
        <v>6</v>
      </c>
      <c r="Q5" s="34">
        <v>5635523.0</v>
      </c>
      <c r="R5" s="34" t="s">
        <v>6</v>
      </c>
      <c r="S5" s="34">
        <v>5648497.0</v>
      </c>
      <c r="T5" s="34" t="s">
        <v>6</v>
      </c>
      <c r="U5" s="34">
        <v>5674882.0</v>
      </c>
      <c r="V5" s="34" t="s">
        <v>6</v>
      </c>
      <c r="W5" s="34">
        <v>5846987.0</v>
      </c>
      <c r="X5" s="34" t="s">
        <v>6</v>
      </c>
      <c r="Y5" s="34">
        <v>5886036.0</v>
      </c>
      <c r="Z5" s="34" t="s">
        <v>6</v>
      </c>
      <c r="AA5" s="34">
        <v>5948436.0</v>
      </c>
      <c r="AB5" s="34" t="s">
        <v>7</v>
      </c>
      <c r="AC5" s="34">
        <v>6037157.0</v>
      </c>
      <c r="AD5" s="34" t="s">
        <v>7</v>
      </c>
      <c r="AE5" s="34">
        <v>6232333.0</v>
      </c>
      <c r="AF5" s="34" t="s">
        <v>7</v>
      </c>
      <c r="AG5" s="34">
        <v>6703403.0</v>
      </c>
      <c r="AH5" s="34" t="s">
        <v>7</v>
      </c>
      <c r="AI5" s="34">
        <v>7141593.0</v>
      </c>
      <c r="AJ5" s="34" t="s">
        <v>7</v>
      </c>
      <c r="AK5" s="34">
        <v>7148359.0</v>
      </c>
      <c r="AL5" s="34" t="s">
        <v>7</v>
      </c>
      <c r="AM5" s="34">
        <v>7364752.0</v>
      </c>
      <c r="AN5" s="34" t="s">
        <v>7</v>
      </c>
      <c r="AO5" s="34">
        <v>7432294.0</v>
      </c>
      <c r="AP5" s="34" t="s">
        <v>7</v>
      </c>
      <c r="AQ5" s="34">
        <v>8268349.0</v>
      </c>
      <c r="AR5" s="34" t="s">
        <v>7</v>
      </c>
      <c r="AS5" s="34">
        <v>8399015.0</v>
      </c>
      <c r="AT5" s="34" t="s">
        <v>7</v>
      </c>
      <c r="AU5" s="34">
        <v>8470347.0</v>
      </c>
      <c r="AV5" s="34" t="s">
        <v>7</v>
      </c>
      <c r="AW5" s="34">
        <v>8691878.0</v>
      </c>
      <c r="AX5" s="34" t="s">
        <v>7</v>
      </c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</row>
    <row r="6">
      <c r="A6" s="7" t="s">
        <v>52</v>
      </c>
      <c r="B6" s="23" t="s">
        <v>53</v>
      </c>
      <c r="C6" s="22" t="s">
        <v>54</v>
      </c>
      <c r="D6" s="9">
        <v>35221.0</v>
      </c>
      <c r="E6" s="10">
        <f t="shared" si="1"/>
        <v>1996</v>
      </c>
      <c r="F6" s="23" t="b">
        <f t="shared" si="2"/>
        <v>1</v>
      </c>
      <c r="G6" s="23">
        <f t="shared" si="3"/>
        <v>1</v>
      </c>
      <c r="H6" s="23">
        <f t="shared" si="4"/>
        <v>4</v>
      </c>
      <c r="I6" s="14" t="s">
        <v>11</v>
      </c>
      <c r="J6" s="14">
        <v>4599353.0</v>
      </c>
      <c r="K6" s="35" t="s">
        <v>6</v>
      </c>
      <c r="L6" s="29"/>
      <c r="M6" s="30">
        <v>4599353.0</v>
      </c>
      <c r="N6" s="21" t="s">
        <v>6</v>
      </c>
      <c r="O6" s="21">
        <v>5296504.0</v>
      </c>
      <c r="P6" s="21" t="s">
        <v>7</v>
      </c>
      <c r="Q6" s="21">
        <v>5422368.0</v>
      </c>
      <c r="R6" s="21" t="s">
        <v>7</v>
      </c>
      <c r="S6" s="21">
        <v>6429226.0</v>
      </c>
      <c r="T6" s="21" t="s">
        <v>7</v>
      </c>
      <c r="U6" s="21">
        <v>7163959.0</v>
      </c>
      <c r="V6" s="21" t="s">
        <v>7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</row>
    <row r="7">
      <c r="A7" s="7" t="s">
        <v>55</v>
      </c>
      <c r="B7" s="23" t="s">
        <v>56</v>
      </c>
      <c r="C7" s="22" t="s">
        <v>57</v>
      </c>
      <c r="D7" s="9">
        <v>35902.0</v>
      </c>
      <c r="E7" s="10">
        <f t="shared" si="1"/>
        <v>1998</v>
      </c>
      <c r="F7" s="23" t="b">
        <f t="shared" si="2"/>
        <v>1</v>
      </c>
      <c r="G7" s="23">
        <f t="shared" si="3"/>
        <v>3</v>
      </c>
      <c r="H7" s="23">
        <f t="shared" si="4"/>
        <v>2</v>
      </c>
      <c r="I7" s="14" t="s">
        <v>11</v>
      </c>
      <c r="J7" s="28">
        <v>5246925.0</v>
      </c>
      <c r="K7" s="35" t="s">
        <v>6</v>
      </c>
      <c r="L7" s="29"/>
      <c r="M7" s="37">
        <v>5246925.0</v>
      </c>
      <c r="N7" s="21" t="s">
        <v>6</v>
      </c>
      <c r="O7" s="21">
        <v>5587497.0</v>
      </c>
      <c r="P7" s="21" t="s">
        <v>6</v>
      </c>
      <c r="Q7" s="21">
        <v>5597815.0</v>
      </c>
      <c r="R7" s="21" t="s">
        <v>6</v>
      </c>
      <c r="S7" s="21">
        <v>6136799.0</v>
      </c>
      <c r="T7" s="21" t="s">
        <v>7</v>
      </c>
      <c r="U7" s="21">
        <v>6361758.0</v>
      </c>
      <c r="V7" s="21" t="s">
        <v>7</v>
      </c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</row>
    <row r="8">
      <c r="A8" s="7" t="s">
        <v>58</v>
      </c>
      <c r="B8" s="23" t="s">
        <v>59</v>
      </c>
      <c r="C8" s="22" t="s">
        <v>60</v>
      </c>
      <c r="D8" s="9">
        <v>36320.0</v>
      </c>
      <c r="E8" s="10">
        <f t="shared" si="1"/>
        <v>1999</v>
      </c>
      <c r="F8" s="23" t="b">
        <f t="shared" si="2"/>
        <v>1</v>
      </c>
      <c r="G8" s="23">
        <f t="shared" si="3"/>
        <v>1</v>
      </c>
      <c r="H8" s="23">
        <f t="shared" si="4"/>
        <v>5</v>
      </c>
      <c r="I8" s="14" t="s">
        <v>61</v>
      </c>
      <c r="J8" s="38">
        <v>4555364.0</v>
      </c>
      <c r="K8" s="39" t="s">
        <v>62</v>
      </c>
      <c r="L8" s="29"/>
      <c r="M8" s="21">
        <v>5602116.0</v>
      </c>
      <c r="N8" s="21" t="s">
        <v>7</v>
      </c>
      <c r="O8" s="21">
        <v>5707980.0</v>
      </c>
      <c r="P8" s="21" t="s">
        <v>7</v>
      </c>
      <c r="Q8" s="21">
        <v>5861386.0</v>
      </c>
      <c r="R8" s="21" t="s">
        <v>7</v>
      </c>
      <c r="S8" s="21">
        <v>5869473.0</v>
      </c>
      <c r="T8" s="21" t="s">
        <v>6</v>
      </c>
      <c r="U8" s="21">
        <v>6903083.0</v>
      </c>
      <c r="V8" s="21" t="s">
        <v>7</v>
      </c>
      <c r="W8" s="21">
        <v>7148211.0</v>
      </c>
      <c r="X8" s="21" t="s">
        <v>7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</row>
    <row r="9">
      <c r="A9" s="7" t="s">
        <v>63</v>
      </c>
      <c r="B9" s="23" t="s">
        <v>64</v>
      </c>
      <c r="C9" s="22" t="s">
        <v>65</v>
      </c>
      <c r="D9" s="9">
        <v>36749.0</v>
      </c>
      <c r="E9" s="10">
        <f t="shared" si="1"/>
        <v>2000</v>
      </c>
      <c r="F9" s="23" t="b">
        <f t="shared" si="2"/>
        <v>1</v>
      </c>
      <c r="G9" s="23">
        <f t="shared" si="3"/>
        <v>2</v>
      </c>
      <c r="H9" s="23">
        <f t="shared" si="4"/>
        <v>3</v>
      </c>
      <c r="I9" s="14" t="s">
        <v>13</v>
      </c>
      <c r="J9" s="40">
        <v>5198533.0</v>
      </c>
      <c r="K9" s="35" t="s">
        <v>6</v>
      </c>
      <c r="L9" s="29"/>
      <c r="M9" s="21">
        <v>4800191.0</v>
      </c>
      <c r="N9" s="21" t="s">
        <v>6</v>
      </c>
      <c r="O9" s="37">
        <v>5198533.0</v>
      </c>
      <c r="P9" s="21" t="s">
        <v>6</v>
      </c>
      <c r="Q9" s="21">
        <v>6319192.0</v>
      </c>
      <c r="R9" s="21" t="s">
        <v>7</v>
      </c>
      <c r="S9" s="21">
        <v>6863891.0</v>
      </c>
      <c r="T9" s="21" t="s">
        <v>7</v>
      </c>
      <c r="U9" s="21">
        <v>7605121.0</v>
      </c>
      <c r="V9" s="21" t="s">
        <v>7</v>
      </c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</row>
    <row r="10">
      <c r="A10" s="7" t="s">
        <v>66</v>
      </c>
      <c r="B10" s="23" t="s">
        <v>67</v>
      </c>
      <c r="C10" s="22" t="s">
        <v>68</v>
      </c>
      <c r="D10" s="9">
        <v>36784.0</v>
      </c>
      <c r="E10" s="10">
        <f t="shared" si="1"/>
        <v>2000</v>
      </c>
      <c r="F10" s="23" t="b">
        <f t="shared" si="2"/>
        <v>1</v>
      </c>
      <c r="G10" s="23">
        <f t="shared" si="3"/>
        <v>6</v>
      </c>
      <c r="H10" s="23">
        <f t="shared" si="4"/>
        <v>22</v>
      </c>
      <c r="I10" s="14" t="s">
        <v>18</v>
      </c>
      <c r="J10" s="28">
        <v>5886036.0</v>
      </c>
      <c r="K10" s="35" t="s">
        <v>6</v>
      </c>
      <c r="L10" s="29"/>
      <c r="M10" s="21">
        <v>5484801.0</v>
      </c>
      <c r="N10" s="21" t="s">
        <v>7</v>
      </c>
      <c r="O10" s="21">
        <v>5541206.0</v>
      </c>
      <c r="P10" s="21" t="s">
        <v>6</v>
      </c>
      <c r="Q10" s="21">
        <v>5635523.0</v>
      </c>
      <c r="R10" s="21" t="s">
        <v>6</v>
      </c>
      <c r="S10" s="21">
        <v>5648497.0</v>
      </c>
      <c r="T10" s="21" t="s">
        <v>6</v>
      </c>
      <c r="U10" s="21">
        <v>5674882.0</v>
      </c>
      <c r="V10" s="21" t="s">
        <v>6</v>
      </c>
      <c r="W10" s="21">
        <v>5846987.0</v>
      </c>
      <c r="X10" s="21" t="s">
        <v>6</v>
      </c>
      <c r="Y10" s="37">
        <v>5886036.0</v>
      </c>
      <c r="Z10" s="21" t="s">
        <v>6</v>
      </c>
      <c r="AA10" s="21">
        <v>5914332.0</v>
      </c>
      <c r="AB10" s="21" t="s">
        <v>7</v>
      </c>
      <c r="AC10" s="21">
        <v>5948436.0</v>
      </c>
      <c r="AD10" s="21" t="s">
        <v>7</v>
      </c>
      <c r="AE10" s="21">
        <v>6037157.0</v>
      </c>
      <c r="AF10" s="21" t="s">
        <v>7</v>
      </c>
      <c r="AG10" s="21">
        <v>6232333.0</v>
      </c>
      <c r="AH10" s="21" t="s">
        <v>7</v>
      </c>
      <c r="AI10" s="21">
        <v>6284767.0</v>
      </c>
      <c r="AJ10" s="21" t="s">
        <v>7</v>
      </c>
      <c r="AK10" s="21">
        <v>6458818.0</v>
      </c>
      <c r="AL10" s="21" t="s">
        <v>7</v>
      </c>
      <c r="AM10" s="21">
        <v>6521651.0</v>
      </c>
      <c r="AN10" s="21" t="s">
        <v>7</v>
      </c>
      <c r="AO10" s="21">
        <v>6703403.0</v>
      </c>
      <c r="AP10" s="21" t="s">
        <v>7</v>
      </c>
      <c r="AQ10" s="21">
        <v>6911214.0</v>
      </c>
      <c r="AR10" s="21" t="s">
        <v>7</v>
      </c>
      <c r="AS10" s="21">
        <v>7141593.0</v>
      </c>
      <c r="AT10" s="21" t="s">
        <v>7</v>
      </c>
      <c r="AU10" s="21">
        <v>7148359.0</v>
      </c>
      <c r="AV10" s="21" t="s">
        <v>7</v>
      </c>
      <c r="AW10" s="21">
        <v>7364752.0</v>
      </c>
      <c r="AX10" s="21" t="s">
        <v>7</v>
      </c>
      <c r="AY10" s="21">
        <v>7432294.0</v>
      </c>
      <c r="AZ10" s="21" t="s">
        <v>7</v>
      </c>
      <c r="BA10" s="21">
        <v>8025899.0</v>
      </c>
      <c r="BB10" s="21" t="s">
        <v>7</v>
      </c>
      <c r="BC10" s="21">
        <v>8268349.0</v>
      </c>
      <c r="BD10" s="21" t="s">
        <v>7</v>
      </c>
      <c r="BE10" s="21">
        <v>8309613.0</v>
      </c>
      <c r="BF10" s="21" t="s">
        <v>7</v>
      </c>
      <c r="BG10" s="21">
        <v>8377952.0</v>
      </c>
      <c r="BH10" s="21" t="s">
        <v>7</v>
      </c>
      <c r="BI10" s="21">
        <v>8399015.0</v>
      </c>
      <c r="BJ10" s="21" t="s">
        <v>7</v>
      </c>
      <c r="BK10" s="21">
        <v>8470347.0</v>
      </c>
      <c r="BL10" s="21" t="s">
        <v>7</v>
      </c>
      <c r="BM10" s="21">
        <v>8501219.0</v>
      </c>
      <c r="BN10" s="21" t="s">
        <v>7</v>
      </c>
      <c r="BO10" s="21">
        <v>8691878.0</v>
      </c>
      <c r="BP10" s="21" t="s">
        <v>7</v>
      </c>
    </row>
    <row r="11">
      <c r="A11" s="7" t="s">
        <v>69</v>
      </c>
      <c r="B11" s="23" t="s">
        <v>70</v>
      </c>
      <c r="C11" s="22" t="s">
        <v>71</v>
      </c>
      <c r="D11" s="9">
        <v>37693.0</v>
      </c>
      <c r="E11" s="10">
        <f t="shared" si="1"/>
        <v>2003</v>
      </c>
      <c r="F11" s="23" t="b">
        <f t="shared" si="2"/>
        <v>1</v>
      </c>
      <c r="G11" s="23">
        <f t="shared" si="3"/>
        <v>1</v>
      </c>
      <c r="H11" s="23">
        <f t="shared" si="4"/>
        <v>2</v>
      </c>
      <c r="I11" s="14" t="s">
        <v>13</v>
      </c>
      <c r="J11" s="40">
        <v>6133418.0</v>
      </c>
      <c r="K11" s="35" t="s">
        <v>7</v>
      </c>
      <c r="L11" s="29"/>
      <c r="M11" s="21">
        <v>5464933.0</v>
      </c>
      <c r="N11" s="21" t="s">
        <v>6</v>
      </c>
      <c r="O11" s="37">
        <v>6133418.0</v>
      </c>
      <c r="P11" s="21" t="s">
        <v>7</v>
      </c>
      <c r="Q11" s="21">
        <v>6475491.0</v>
      </c>
      <c r="R11" s="21" t="s">
        <v>7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</row>
    <row r="12">
      <c r="A12" s="7" t="s">
        <v>72</v>
      </c>
      <c r="B12" s="23" t="s">
        <v>73</v>
      </c>
      <c r="C12" s="22" t="s">
        <v>74</v>
      </c>
      <c r="D12" s="9">
        <v>37729.0</v>
      </c>
      <c r="E12" s="10">
        <f t="shared" si="1"/>
        <v>2003</v>
      </c>
      <c r="F12" s="23" t="b">
        <f t="shared" si="2"/>
        <v>1</v>
      </c>
      <c r="G12" s="23">
        <f t="shared" si="3"/>
        <v>1</v>
      </c>
      <c r="H12" s="23">
        <f t="shared" si="4"/>
        <v>4</v>
      </c>
      <c r="I12" s="14" t="s">
        <v>11</v>
      </c>
      <c r="J12" s="40">
        <v>5521184.0</v>
      </c>
      <c r="K12" s="35" t="s">
        <v>6</v>
      </c>
      <c r="L12" s="29"/>
      <c r="M12" s="37">
        <v>5521184.0</v>
      </c>
      <c r="N12" s="21" t="s">
        <v>7</v>
      </c>
      <c r="O12" s="21">
        <v>6894051.0</v>
      </c>
      <c r="P12" s="21" t="s">
        <v>7</v>
      </c>
      <c r="Q12" s="21">
        <v>6958335.0</v>
      </c>
      <c r="R12" s="21" t="s">
        <v>6</v>
      </c>
      <c r="S12" s="21">
        <v>7544799.0</v>
      </c>
      <c r="T12" s="21" t="s">
        <v>7</v>
      </c>
      <c r="U12" s="21" t="s">
        <v>75</v>
      </c>
      <c r="V12" s="21" t="s">
        <v>7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</row>
    <row r="13">
      <c r="A13" s="7" t="s">
        <v>76</v>
      </c>
      <c r="B13" s="23" t="s">
        <v>77</v>
      </c>
      <c r="C13" s="22" t="s">
        <v>78</v>
      </c>
      <c r="D13" s="9">
        <v>37804.0</v>
      </c>
      <c r="E13" s="10">
        <f t="shared" si="1"/>
        <v>2003</v>
      </c>
      <c r="F13" s="23" t="b">
        <f t="shared" si="2"/>
        <v>0</v>
      </c>
      <c r="G13" s="23">
        <f t="shared" si="3"/>
        <v>6</v>
      </c>
      <c r="H13" s="23">
        <f t="shared" si="4"/>
        <v>0</v>
      </c>
      <c r="I13" s="14" t="s">
        <v>14</v>
      </c>
      <c r="J13" s="40">
        <v>5914331.0</v>
      </c>
      <c r="K13" s="35" t="s">
        <v>6</v>
      </c>
      <c r="L13" s="29"/>
      <c r="M13" s="21">
        <v>5210085.0</v>
      </c>
      <c r="N13" s="21" t="s">
        <v>6</v>
      </c>
      <c r="O13" s="21">
        <v>5814639.0</v>
      </c>
      <c r="P13" s="21" t="s">
        <v>6</v>
      </c>
      <c r="Q13" s="37">
        <v>5914331.0</v>
      </c>
      <c r="R13" s="21" t="s">
        <v>6</v>
      </c>
      <c r="S13" s="21">
        <v>6642245.0</v>
      </c>
      <c r="T13" s="21" t="s">
        <v>6</v>
      </c>
      <c r="U13" s="21">
        <v>6703396.0</v>
      </c>
      <c r="V13" s="21" t="s">
        <v>6</v>
      </c>
      <c r="W13" s="21">
        <v>7402588.0</v>
      </c>
      <c r="X13" s="21" t="s">
        <v>6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</row>
    <row r="14">
      <c r="A14" s="7" t="s">
        <v>79</v>
      </c>
      <c r="B14" s="23" t="s">
        <v>80</v>
      </c>
      <c r="C14" s="22" t="s">
        <v>81</v>
      </c>
      <c r="D14" s="9">
        <v>37845.0</v>
      </c>
      <c r="E14" s="10">
        <f t="shared" si="1"/>
        <v>2003</v>
      </c>
      <c r="F14" s="23" t="b">
        <f t="shared" si="2"/>
        <v>1</v>
      </c>
      <c r="G14" s="23">
        <f t="shared" si="3"/>
        <v>2</v>
      </c>
      <c r="H14" s="23">
        <f t="shared" si="4"/>
        <v>4</v>
      </c>
      <c r="I14" s="41" t="s">
        <v>11</v>
      </c>
      <c r="J14" s="40" t="s">
        <v>82</v>
      </c>
      <c r="K14" s="42" t="s">
        <v>7</v>
      </c>
      <c r="L14" s="43"/>
      <c r="M14" s="44" t="s">
        <v>83</v>
      </c>
      <c r="N14" s="19" t="s">
        <v>7</v>
      </c>
      <c r="O14" s="17">
        <v>6316460.0</v>
      </c>
      <c r="P14" s="19" t="s">
        <v>7</v>
      </c>
      <c r="Q14" s="17">
        <v>6589959.0</v>
      </c>
      <c r="R14" s="19" t="s">
        <v>7</v>
      </c>
      <c r="S14" s="17">
        <v>6858618.0</v>
      </c>
      <c r="T14" s="19" t="s">
        <v>7</v>
      </c>
      <c r="U14" s="17">
        <v>7030152.0</v>
      </c>
      <c r="V14" s="18" t="s">
        <v>6</v>
      </c>
      <c r="W14" s="17">
        <v>7964614.0</v>
      </c>
      <c r="X14" s="18" t="s">
        <v>6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</row>
    <row r="15">
      <c r="A15" s="7" t="s">
        <v>84</v>
      </c>
      <c r="B15" s="23" t="s">
        <v>85</v>
      </c>
      <c r="C15" s="22" t="s">
        <v>86</v>
      </c>
      <c r="D15" s="9">
        <v>37910.0</v>
      </c>
      <c r="E15" s="10">
        <f t="shared" si="1"/>
        <v>2003</v>
      </c>
      <c r="F15" s="23" t="b">
        <f t="shared" si="2"/>
        <v>1</v>
      </c>
      <c r="G15" s="23">
        <f t="shared" si="3"/>
        <v>1</v>
      </c>
      <c r="H15" s="23">
        <f t="shared" si="4"/>
        <v>8</v>
      </c>
      <c r="I15" s="14" t="s">
        <v>11</v>
      </c>
      <c r="J15" s="40">
        <v>5061703.0</v>
      </c>
      <c r="K15" s="35" t="s">
        <v>7</v>
      </c>
      <c r="L15" s="29"/>
      <c r="M15" s="37">
        <v>5061703.0</v>
      </c>
      <c r="N15" s="21" t="s">
        <v>7</v>
      </c>
      <c r="O15" s="21">
        <v>5614560.0</v>
      </c>
      <c r="P15" s="21" t="s">
        <v>6</v>
      </c>
      <c r="Q15" s="21">
        <v>5061703.0</v>
      </c>
      <c r="R15" s="21" t="s">
        <v>7</v>
      </c>
      <c r="S15" s="21">
        <v>8039009.0</v>
      </c>
      <c r="T15" s="21" t="s">
        <v>7</v>
      </c>
      <c r="U15" s="21">
        <v>8173708.0</v>
      </c>
      <c r="V15" s="21" t="s">
        <v>7</v>
      </c>
      <c r="W15" s="21">
        <v>8283379.0</v>
      </c>
      <c r="X15" s="21" t="s">
        <v>7</v>
      </c>
      <c r="Y15" s="21">
        <v>8329752.0</v>
      </c>
      <c r="Z15" s="21" t="s">
        <v>7</v>
      </c>
      <c r="AA15" s="21">
        <v>8362085.0</v>
      </c>
      <c r="AB15" s="21" t="s">
        <v>7</v>
      </c>
      <c r="AC15" s="21">
        <v>8598233.0</v>
      </c>
      <c r="AD15" s="21" t="s">
        <v>7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</row>
    <row r="16">
      <c r="A16" s="7" t="s">
        <v>87</v>
      </c>
      <c r="B16" s="23" t="s">
        <v>88</v>
      </c>
      <c r="C16" s="22" t="s">
        <v>89</v>
      </c>
      <c r="D16" s="9">
        <v>37950.0</v>
      </c>
      <c r="E16" s="10">
        <f t="shared" si="1"/>
        <v>2003</v>
      </c>
      <c r="F16" s="23" t="b">
        <f t="shared" si="2"/>
        <v>1</v>
      </c>
      <c r="G16" s="23">
        <f t="shared" si="3"/>
        <v>3</v>
      </c>
      <c r="H16" s="23">
        <f t="shared" si="4"/>
        <v>3</v>
      </c>
      <c r="I16" s="14" t="s">
        <v>11</v>
      </c>
      <c r="J16" s="40">
        <v>5843901.0</v>
      </c>
      <c r="K16" s="35" t="s">
        <v>6</v>
      </c>
      <c r="L16" s="29"/>
      <c r="M16" s="37">
        <v>5843901.0</v>
      </c>
      <c r="N16" s="21" t="s">
        <v>6</v>
      </c>
      <c r="O16" s="21">
        <v>5968895.0</v>
      </c>
      <c r="P16" s="21" t="s">
        <v>7</v>
      </c>
      <c r="Q16" s="21">
        <v>6180608.0</v>
      </c>
      <c r="R16" s="21" t="s">
        <v>7</v>
      </c>
      <c r="S16" s="21">
        <v>6423686.0</v>
      </c>
      <c r="T16" s="21" t="s">
        <v>6</v>
      </c>
      <c r="U16" s="21">
        <v>6455499.0</v>
      </c>
      <c r="V16" s="21" t="s">
        <v>6</v>
      </c>
      <c r="W16" s="21">
        <v>6699833.0</v>
      </c>
      <c r="X16" s="21" t="s">
        <v>7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</row>
    <row r="17">
      <c r="A17" s="7" t="s">
        <v>90</v>
      </c>
      <c r="B17" s="23" t="s">
        <v>91</v>
      </c>
      <c r="C17" s="22" t="s">
        <v>92</v>
      </c>
      <c r="D17" s="9">
        <v>38349.0</v>
      </c>
      <c r="E17" s="10">
        <f t="shared" si="1"/>
        <v>2004</v>
      </c>
      <c r="F17" s="23" t="b">
        <f t="shared" si="2"/>
        <v>1</v>
      </c>
      <c r="G17" s="23">
        <f t="shared" si="3"/>
        <v>2</v>
      </c>
      <c r="H17" s="23">
        <f t="shared" si="4"/>
        <v>1</v>
      </c>
      <c r="I17" s="14" t="s">
        <v>14</v>
      </c>
      <c r="J17" s="40">
        <v>5661136.0</v>
      </c>
      <c r="K17" s="35" t="s">
        <v>6</v>
      </c>
      <c r="L17" s="29"/>
      <c r="M17" s="21">
        <v>4918179.0</v>
      </c>
      <c r="N17" s="21" t="s">
        <v>6</v>
      </c>
      <c r="O17" s="21">
        <v>5384310.0</v>
      </c>
      <c r="P17" s="21" t="s">
        <v>7</v>
      </c>
      <c r="Q17" s="37">
        <v>5661136.0</v>
      </c>
      <c r="R17" s="21" t="s">
        <v>6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</row>
    <row r="18">
      <c r="A18" s="7" t="s">
        <v>93</v>
      </c>
      <c r="B18" s="23" t="s">
        <v>94</v>
      </c>
      <c r="C18" s="22" t="s">
        <v>95</v>
      </c>
      <c r="D18" s="9">
        <v>38351.0</v>
      </c>
      <c r="E18" s="10">
        <f t="shared" si="1"/>
        <v>2004</v>
      </c>
      <c r="F18" s="23" t="b">
        <f t="shared" si="2"/>
        <v>1</v>
      </c>
      <c r="G18" s="23">
        <f t="shared" si="3"/>
        <v>2</v>
      </c>
      <c r="H18" s="23">
        <f t="shared" si="4"/>
        <v>5</v>
      </c>
      <c r="I18" s="14" t="s">
        <v>15</v>
      </c>
      <c r="J18" s="40">
        <v>6197819.0</v>
      </c>
      <c r="K18" s="35" t="s">
        <v>6</v>
      </c>
      <c r="L18" s="29"/>
      <c r="M18" s="21">
        <v>5563175.0</v>
      </c>
      <c r="N18" s="21" t="s">
        <v>6</v>
      </c>
      <c r="O18" s="17" t="s">
        <v>96</v>
      </c>
      <c r="P18" s="19" t="s">
        <v>7</v>
      </c>
      <c r="Q18" s="17">
        <v>6001876.0</v>
      </c>
      <c r="R18" s="19" t="s">
        <v>7</v>
      </c>
      <c r="S18" s="44">
        <v>6197819.0</v>
      </c>
      <c r="T18" s="18" t="s">
        <v>6</v>
      </c>
      <c r="U18" s="17">
        <v>8945620.0</v>
      </c>
      <c r="V18" s="19" t="s">
        <v>7</v>
      </c>
      <c r="W18" s="17">
        <v>9144559.0</v>
      </c>
      <c r="X18" s="19" t="s">
        <v>7</v>
      </c>
      <c r="Y18" s="17">
        <v>1.0022447E7</v>
      </c>
      <c r="Z18" s="19" t="s">
        <v>7</v>
      </c>
      <c r="AA18" s="17"/>
      <c r="AB18" s="17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</row>
    <row r="19">
      <c r="A19" s="7" t="s">
        <v>97</v>
      </c>
      <c r="B19" s="23" t="s">
        <v>98</v>
      </c>
      <c r="C19" s="22" t="s">
        <v>99</v>
      </c>
      <c r="D19" s="9">
        <v>38470.0</v>
      </c>
      <c r="E19" s="10">
        <f t="shared" si="1"/>
        <v>2005</v>
      </c>
      <c r="F19" s="23" t="b">
        <f t="shared" si="2"/>
        <v>1</v>
      </c>
      <c r="G19" s="23">
        <f t="shared" si="3"/>
        <v>1</v>
      </c>
      <c r="H19" s="23">
        <f t="shared" si="4"/>
        <v>7</v>
      </c>
      <c r="I19" s="14" t="s">
        <v>11</v>
      </c>
      <c r="J19" s="40">
        <v>5424286.0</v>
      </c>
      <c r="K19" s="35" t="s">
        <v>6</v>
      </c>
      <c r="L19" s="29"/>
      <c r="M19" s="37">
        <v>5424286.0</v>
      </c>
      <c r="N19" s="21" t="s">
        <v>6</v>
      </c>
      <c r="O19" s="21">
        <v>6858576.0</v>
      </c>
      <c r="P19" s="21" t="s">
        <v>7</v>
      </c>
      <c r="Q19" s="21">
        <v>6872700.0</v>
      </c>
      <c r="R19" s="21" t="s">
        <v>7</v>
      </c>
      <c r="S19" s="21">
        <v>6902744.0</v>
      </c>
      <c r="T19" s="21" t="s">
        <v>7</v>
      </c>
      <c r="U19" s="21">
        <v>6956026.0</v>
      </c>
      <c r="V19" s="21" t="s">
        <v>7</v>
      </c>
      <c r="W19" s="21">
        <v>7297761.0</v>
      </c>
      <c r="X19" s="21" t="s">
        <v>7</v>
      </c>
      <c r="Y19" s="21">
        <v>7521423.0</v>
      </c>
      <c r="Z19" s="21" t="s">
        <v>7</v>
      </c>
      <c r="AA19" s="21">
        <v>7741269.0</v>
      </c>
      <c r="AB19" s="21" t="s">
        <v>7</v>
      </c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</row>
    <row r="20">
      <c r="A20" s="31" t="s">
        <v>100</v>
      </c>
      <c r="B20" s="7" t="s">
        <v>101</v>
      </c>
      <c r="C20" s="22" t="s">
        <v>102</v>
      </c>
      <c r="D20" s="9">
        <v>38891.0</v>
      </c>
      <c r="E20" s="10">
        <f t="shared" si="1"/>
        <v>2006</v>
      </c>
      <c r="F20" s="23" t="b">
        <f t="shared" si="2"/>
        <v>1</v>
      </c>
      <c r="G20" s="11">
        <f t="shared" si="3"/>
        <v>1</v>
      </c>
      <c r="H20" s="11">
        <f t="shared" si="4"/>
        <v>5</v>
      </c>
      <c r="I20" s="14" t="s">
        <v>14</v>
      </c>
      <c r="J20" s="40">
        <v>6248775.0</v>
      </c>
      <c r="K20" s="35" t="s">
        <v>7</v>
      </c>
      <c r="L20" s="35"/>
      <c r="M20" s="14">
        <v>5843946.0</v>
      </c>
      <c r="N20" s="14" t="s">
        <v>7</v>
      </c>
      <c r="O20" s="41">
        <v>6037157.0</v>
      </c>
      <c r="P20" s="41" t="s">
        <v>7</v>
      </c>
      <c r="Q20" s="45">
        <v>6248775.0</v>
      </c>
      <c r="R20" s="41" t="s">
        <v>7</v>
      </c>
      <c r="S20" s="41">
        <v>6335460.0</v>
      </c>
      <c r="T20" s="41" t="s">
        <v>7</v>
      </c>
      <c r="U20" s="41">
        <v>6703403.0</v>
      </c>
      <c r="V20" s="41" t="s">
        <v>7</v>
      </c>
      <c r="W20" s="41">
        <v>7470506.0</v>
      </c>
      <c r="X20" s="41" t="s">
        <v>6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/>
      <c r="AJ20" s="20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</row>
    <row r="21">
      <c r="A21" s="7" t="s">
        <v>103</v>
      </c>
      <c r="B21" s="23" t="s">
        <v>104</v>
      </c>
      <c r="C21" s="22" t="s">
        <v>105</v>
      </c>
      <c r="D21" s="9">
        <v>38996.0</v>
      </c>
      <c r="E21" s="10">
        <f t="shared" si="1"/>
        <v>2006</v>
      </c>
      <c r="F21" s="23" t="b">
        <f t="shared" si="2"/>
        <v>1</v>
      </c>
      <c r="G21" s="23">
        <f t="shared" si="3"/>
        <v>7</v>
      </c>
      <c r="H21" s="23">
        <f t="shared" si="4"/>
        <v>4</v>
      </c>
      <c r="I21" s="14" t="s">
        <v>13</v>
      </c>
      <c r="J21" s="40" t="s">
        <v>106</v>
      </c>
      <c r="K21" s="35" t="s">
        <v>7</v>
      </c>
      <c r="L21" s="29"/>
      <c r="M21" s="21">
        <v>6087367.0</v>
      </c>
      <c r="N21" s="21" t="s">
        <v>7</v>
      </c>
      <c r="O21" s="44" t="s">
        <v>106</v>
      </c>
      <c r="P21" s="19" t="s">
        <v>7</v>
      </c>
      <c r="Q21" s="17">
        <v>7399787.0</v>
      </c>
      <c r="R21" s="18" t="s">
        <v>6</v>
      </c>
      <c r="S21" s="17">
        <v>7456219.0</v>
      </c>
      <c r="T21" s="18" t="s">
        <v>6</v>
      </c>
      <c r="U21" s="17">
        <v>7652069.0</v>
      </c>
      <c r="V21" s="18" t="s">
        <v>6</v>
      </c>
      <c r="W21" s="17">
        <v>7732490.0</v>
      </c>
      <c r="X21" s="18" t="s">
        <v>6</v>
      </c>
      <c r="Y21" s="17">
        <v>7851509.0</v>
      </c>
      <c r="Z21" s="18" t="s">
        <v>6</v>
      </c>
      <c r="AA21" s="17">
        <v>8067472.0</v>
      </c>
      <c r="AB21" s="18" t="s">
        <v>6</v>
      </c>
      <c r="AC21" s="17">
        <v>8093295.0</v>
      </c>
      <c r="AD21" s="19" t="s">
        <v>7</v>
      </c>
      <c r="AE21" s="17">
        <v>8101663.0</v>
      </c>
      <c r="AF21" s="18" t="s">
        <v>6</v>
      </c>
      <c r="AG21" s="17">
        <v>8450372.0</v>
      </c>
      <c r="AH21" s="19" t="s">
        <v>7</v>
      </c>
      <c r="AI21" s="20"/>
      <c r="AJ21" s="20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</row>
    <row r="22">
      <c r="A22" s="31" t="s">
        <v>107</v>
      </c>
      <c r="B22" s="31" t="s">
        <v>108</v>
      </c>
      <c r="C22" s="32" t="s">
        <v>109</v>
      </c>
      <c r="D22" s="33">
        <v>39006.0</v>
      </c>
      <c r="E22" s="10">
        <f t="shared" si="1"/>
        <v>2006</v>
      </c>
      <c r="F22" s="11" t="b">
        <f t="shared" si="2"/>
        <v>1</v>
      </c>
      <c r="G22" s="11">
        <f t="shared" si="3"/>
        <v>3</v>
      </c>
      <c r="H22" s="11">
        <f t="shared" si="4"/>
        <v>4</v>
      </c>
      <c r="I22" s="46" t="s">
        <v>7</v>
      </c>
      <c r="J22" s="46"/>
      <c r="K22" s="47"/>
      <c r="L22" s="47"/>
      <c r="M22" s="46">
        <v>6303661.0</v>
      </c>
      <c r="N22" s="15" t="s">
        <v>7</v>
      </c>
      <c r="O22" s="24">
        <v>6699871.0</v>
      </c>
      <c r="P22" s="15" t="s">
        <v>7</v>
      </c>
      <c r="Q22" s="46">
        <v>6890898.0</v>
      </c>
      <c r="R22" s="15" t="s">
        <v>6</v>
      </c>
      <c r="S22" s="31">
        <v>7078381.0</v>
      </c>
      <c r="T22" s="15" t="s">
        <v>6</v>
      </c>
      <c r="U22" s="31">
        <v>7125873.0</v>
      </c>
      <c r="V22" s="15" t="s">
        <v>7</v>
      </c>
      <c r="W22" s="31">
        <v>7326708.0</v>
      </c>
      <c r="X22" s="15" t="s">
        <v>7</v>
      </c>
      <c r="Y22" s="34">
        <v>7459428.0</v>
      </c>
      <c r="Z22" s="48" t="s">
        <v>6</v>
      </c>
      <c r="AA22" s="49"/>
      <c r="AB22" s="49"/>
      <c r="AC22" s="49"/>
      <c r="AD22" s="49"/>
      <c r="AE22" s="49"/>
      <c r="AF22" s="49"/>
      <c r="AG22" s="49"/>
      <c r="AH22" s="49"/>
      <c r="AI22" s="50"/>
      <c r="AJ22" s="50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</row>
    <row r="23">
      <c r="A23" s="7" t="s">
        <v>110</v>
      </c>
      <c r="B23" s="23" t="s">
        <v>111</v>
      </c>
      <c r="C23" s="22" t="s">
        <v>112</v>
      </c>
      <c r="D23" s="9">
        <v>39749.0</v>
      </c>
      <c r="E23" s="10">
        <f t="shared" si="1"/>
        <v>2008</v>
      </c>
      <c r="F23" s="23" t="b">
        <f t="shared" si="2"/>
        <v>0</v>
      </c>
      <c r="G23" s="23">
        <f t="shared" si="3"/>
        <v>2</v>
      </c>
      <c r="H23" s="23">
        <f t="shared" si="4"/>
        <v>0</v>
      </c>
      <c r="I23" s="14" t="s">
        <v>113</v>
      </c>
      <c r="J23" s="28" t="s">
        <v>114</v>
      </c>
      <c r="K23" s="35" t="s">
        <v>115</v>
      </c>
      <c r="L23" s="29"/>
      <c r="M23" s="37">
        <v>5654301.0</v>
      </c>
      <c r="N23" s="21" t="s">
        <v>6</v>
      </c>
      <c r="O23" s="37" t="s">
        <v>116</v>
      </c>
      <c r="P23" s="21" t="s">
        <v>6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</row>
    <row r="24">
      <c r="A24" s="7" t="s">
        <v>117</v>
      </c>
      <c r="B24" s="23" t="s">
        <v>118</v>
      </c>
      <c r="C24" s="22" t="s">
        <v>119</v>
      </c>
      <c r="D24" s="9">
        <v>40080.0</v>
      </c>
      <c r="E24" s="10">
        <f t="shared" si="1"/>
        <v>2009</v>
      </c>
      <c r="F24" s="23" t="b">
        <f t="shared" si="2"/>
        <v>0</v>
      </c>
      <c r="G24" s="23">
        <f t="shared" si="3"/>
        <v>3</v>
      </c>
      <c r="H24" s="23">
        <f t="shared" si="4"/>
        <v>0</v>
      </c>
      <c r="I24" s="14" t="s">
        <v>11</v>
      </c>
      <c r="J24" s="40">
        <v>6028071.0</v>
      </c>
      <c r="K24" s="35" t="s">
        <v>6</v>
      </c>
      <c r="L24" s="29"/>
      <c r="M24" s="37">
        <v>6028071.0</v>
      </c>
      <c r="N24" s="21" t="s">
        <v>6</v>
      </c>
      <c r="O24" s="21">
        <v>7622470.0</v>
      </c>
      <c r="P24" s="21" t="s">
        <v>6</v>
      </c>
      <c r="Q24" s="21">
        <v>8299078.0</v>
      </c>
      <c r="R24" s="21" t="s">
        <v>6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17"/>
      <c r="AD24" s="17"/>
      <c r="AE24" s="17"/>
      <c r="AF24" s="17"/>
      <c r="AG24" s="17"/>
      <c r="AH24" s="17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</row>
    <row r="25">
      <c r="A25" s="7" t="s">
        <v>120</v>
      </c>
      <c r="B25" s="7" t="s">
        <v>121</v>
      </c>
      <c r="C25" s="22" t="s">
        <v>122</v>
      </c>
      <c r="D25" s="9">
        <v>40403.0</v>
      </c>
      <c r="E25" s="10">
        <f t="shared" si="1"/>
        <v>2010</v>
      </c>
      <c r="F25" s="23" t="b">
        <f t="shared" si="2"/>
        <v>1</v>
      </c>
      <c r="G25" s="23">
        <f t="shared" si="3"/>
        <v>3</v>
      </c>
      <c r="H25" s="23">
        <f t="shared" si="4"/>
        <v>5</v>
      </c>
      <c r="I25" s="14" t="s">
        <v>7</v>
      </c>
      <c r="J25" s="14"/>
      <c r="K25" s="29"/>
      <c r="L25" s="29"/>
      <c r="M25" s="21">
        <v>8426392.0</v>
      </c>
      <c r="N25" s="14" t="s">
        <v>7</v>
      </c>
      <c r="O25" s="21">
        <v>8512745.0</v>
      </c>
      <c r="P25" s="14" t="s">
        <v>7</v>
      </c>
      <c r="Q25" s="21">
        <v>8735380.0</v>
      </c>
      <c r="R25" s="14" t="s">
        <v>7</v>
      </c>
      <c r="S25" s="21">
        <v>8962603.0</v>
      </c>
      <c r="T25" s="14" t="s">
        <v>7</v>
      </c>
      <c r="U25" s="21">
        <v>9283233.0</v>
      </c>
      <c r="V25" s="14" t="s">
        <v>6</v>
      </c>
      <c r="W25" s="21">
        <v>9844510.0</v>
      </c>
      <c r="X25" s="14" t="s">
        <v>7</v>
      </c>
      <c r="Y25" s="21">
        <v>1.0159681E7</v>
      </c>
      <c r="Z25" s="14" t="s">
        <v>6</v>
      </c>
      <c r="AA25" s="21">
        <v>1.0772897E7</v>
      </c>
      <c r="AB25" s="14" t="s">
        <v>6</v>
      </c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</row>
    <row r="26">
      <c r="A26" s="7" t="s">
        <v>123</v>
      </c>
      <c r="B26" s="23" t="s">
        <v>124</v>
      </c>
      <c r="C26" s="22" t="s">
        <v>125</v>
      </c>
      <c r="D26" s="9">
        <v>40665.0</v>
      </c>
      <c r="E26" s="10">
        <f t="shared" si="1"/>
        <v>2011</v>
      </c>
      <c r="F26" s="23" t="b">
        <f t="shared" si="2"/>
        <v>1</v>
      </c>
      <c r="G26" s="23">
        <f t="shared" si="3"/>
        <v>3</v>
      </c>
      <c r="H26" s="23">
        <f t="shared" si="4"/>
        <v>12</v>
      </c>
      <c r="I26" s="14" t="s">
        <v>15</v>
      </c>
      <c r="J26" s="40">
        <v>7407955.0</v>
      </c>
      <c r="K26" s="35" t="s">
        <v>7</v>
      </c>
      <c r="L26" s="29"/>
      <c r="M26" s="21">
        <v>6303661.0</v>
      </c>
      <c r="N26" s="21" t="s">
        <v>7</v>
      </c>
      <c r="O26" s="21">
        <v>6890898.0</v>
      </c>
      <c r="P26" s="21" t="s">
        <v>6</v>
      </c>
      <c r="Q26" s="21">
        <v>7078381.0</v>
      </c>
      <c r="R26" s="21" t="s">
        <v>6</v>
      </c>
      <c r="S26" s="37">
        <v>7407955.0</v>
      </c>
      <c r="T26" s="21" t="s">
        <v>7</v>
      </c>
      <c r="U26" s="21">
        <v>7459428.0</v>
      </c>
      <c r="V26" s="21" t="s">
        <v>6</v>
      </c>
      <c r="W26" s="21">
        <v>8119648.0</v>
      </c>
      <c r="X26" s="21" t="s">
        <v>7</v>
      </c>
      <c r="Y26" s="21">
        <v>8178541.0</v>
      </c>
      <c r="Z26" s="21" t="s">
        <v>7</v>
      </c>
      <c r="AA26" s="21">
        <v>8673927.0</v>
      </c>
      <c r="AB26" s="21" t="s">
        <v>7</v>
      </c>
      <c r="AC26" s="21">
        <v>8846695.0</v>
      </c>
      <c r="AD26" s="21" t="s">
        <v>7</v>
      </c>
      <c r="AE26" s="21">
        <v>8853156.0</v>
      </c>
      <c r="AF26" s="21" t="s">
        <v>7</v>
      </c>
      <c r="AG26" s="21">
        <v>8883805.0</v>
      </c>
      <c r="AH26" s="21" t="s">
        <v>7</v>
      </c>
      <c r="AI26" s="21">
        <v>9173859.0</v>
      </c>
      <c r="AJ26" s="21" t="s">
        <v>7</v>
      </c>
      <c r="AK26" s="21">
        <v>9486526.0</v>
      </c>
      <c r="AL26" s="21" t="s">
        <v>7</v>
      </c>
      <c r="AM26" s="21">
        <v>1.0034877E7</v>
      </c>
      <c r="AN26" s="21" t="s">
        <v>7</v>
      </c>
      <c r="AO26" s="21">
        <v>1.1033552E7</v>
      </c>
      <c r="AP26" s="21" t="s">
        <v>7</v>
      </c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</row>
    <row r="27">
      <c r="A27" s="7" t="s">
        <v>126</v>
      </c>
      <c r="B27" s="23" t="s">
        <v>127</v>
      </c>
      <c r="C27" s="22" t="s">
        <v>128</v>
      </c>
      <c r="D27" s="9">
        <v>40974.0</v>
      </c>
      <c r="E27" s="10">
        <f t="shared" si="1"/>
        <v>2012</v>
      </c>
      <c r="F27" s="23" t="b">
        <f t="shared" si="2"/>
        <v>0</v>
      </c>
      <c r="G27" s="23">
        <f t="shared" si="3"/>
        <v>1</v>
      </c>
      <c r="H27" s="23">
        <f t="shared" si="4"/>
        <v>0</v>
      </c>
      <c r="I27" s="14" t="s">
        <v>11</v>
      </c>
      <c r="J27" s="40">
        <v>5407914.0</v>
      </c>
      <c r="K27" s="35" t="s">
        <v>6</v>
      </c>
      <c r="L27" s="29"/>
      <c r="M27" s="37">
        <v>5407914.0</v>
      </c>
      <c r="N27" s="21" t="s">
        <v>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</row>
    <row r="28">
      <c r="A28" s="7" t="s">
        <v>129</v>
      </c>
      <c r="B28" s="7" t="s">
        <v>130</v>
      </c>
      <c r="C28" s="22" t="s">
        <v>131</v>
      </c>
      <c r="D28" s="9">
        <v>41005.0</v>
      </c>
      <c r="E28" s="10">
        <f t="shared" si="1"/>
        <v>2012</v>
      </c>
      <c r="F28" s="23" t="b">
        <f t="shared" si="2"/>
        <v>0</v>
      </c>
      <c r="G28" s="23">
        <f t="shared" si="3"/>
        <v>2</v>
      </c>
      <c r="H28" s="23">
        <f t="shared" si="4"/>
        <v>0</v>
      </c>
      <c r="I28" s="14" t="s">
        <v>7</v>
      </c>
      <c r="J28" s="14"/>
      <c r="K28" s="29"/>
      <c r="L28" s="29"/>
      <c r="M28" s="21">
        <v>7687052.0</v>
      </c>
      <c r="N28" s="14" t="s">
        <v>6</v>
      </c>
      <c r="O28" s="21">
        <v>8506929.0</v>
      </c>
      <c r="P28" s="14" t="s">
        <v>6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</row>
    <row r="29">
      <c r="A29" s="7" t="s">
        <v>132</v>
      </c>
      <c r="B29" s="7" t="s">
        <v>133</v>
      </c>
      <c r="C29" s="22" t="s">
        <v>134</v>
      </c>
      <c r="D29" s="9">
        <v>41152.0</v>
      </c>
      <c r="E29" s="10">
        <f t="shared" si="1"/>
        <v>2012</v>
      </c>
      <c r="F29" s="23" t="b">
        <f t="shared" si="2"/>
        <v>1</v>
      </c>
      <c r="G29" s="23">
        <f t="shared" si="3"/>
        <v>3</v>
      </c>
      <c r="H29" s="23">
        <f t="shared" si="4"/>
        <v>1</v>
      </c>
      <c r="I29" s="14" t="s">
        <v>13</v>
      </c>
      <c r="J29" s="40">
        <v>8183274.0</v>
      </c>
      <c r="K29" s="35" t="s">
        <v>6</v>
      </c>
      <c r="L29" s="29"/>
      <c r="M29" s="21">
        <v>7709517.0</v>
      </c>
      <c r="N29" s="14" t="s">
        <v>6</v>
      </c>
      <c r="O29" s="37">
        <v>8183274.0</v>
      </c>
      <c r="P29" s="14" t="s">
        <v>6</v>
      </c>
      <c r="Q29" s="21">
        <v>9126941.0</v>
      </c>
      <c r="R29" s="14" t="s">
        <v>6</v>
      </c>
      <c r="S29" s="21">
        <v>1.1839689E7</v>
      </c>
      <c r="T29" s="14" t="s">
        <v>7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</row>
    <row r="30">
      <c r="A30" s="7" t="s">
        <v>135</v>
      </c>
      <c r="B30" s="7" t="s">
        <v>136</v>
      </c>
      <c r="C30" s="22" t="s">
        <v>137</v>
      </c>
      <c r="D30" s="9">
        <v>41299.0</v>
      </c>
      <c r="E30" s="10">
        <f t="shared" si="1"/>
        <v>2013</v>
      </c>
      <c r="F30" s="23" t="b">
        <f t="shared" si="2"/>
        <v>1</v>
      </c>
      <c r="G30" s="23">
        <f t="shared" si="3"/>
        <v>3</v>
      </c>
      <c r="H30" s="23">
        <f t="shared" si="4"/>
        <v>14</v>
      </c>
      <c r="I30" s="14" t="s">
        <v>28</v>
      </c>
      <c r="J30" s="40">
        <v>8288539.0</v>
      </c>
      <c r="K30" s="35" t="s">
        <v>7</v>
      </c>
      <c r="L30" s="29"/>
      <c r="M30" s="21">
        <v>5965584.0</v>
      </c>
      <c r="N30" s="21" t="s">
        <v>7</v>
      </c>
      <c r="O30" s="21">
        <v>6150383.0</v>
      </c>
      <c r="P30" s="21" t="s">
        <v>7</v>
      </c>
      <c r="Q30" s="21">
        <v>6150384.0</v>
      </c>
      <c r="R30" s="21" t="s">
        <v>7</v>
      </c>
      <c r="S30" s="21">
        <v>6166042.0</v>
      </c>
      <c r="T30" s="21" t="s">
        <v>7</v>
      </c>
      <c r="U30" s="21">
        <v>6166043.0</v>
      </c>
      <c r="V30" s="21" t="s">
        <v>7</v>
      </c>
      <c r="W30" s="21">
        <v>6172090.0</v>
      </c>
      <c r="X30" s="21" t="s">
        <v>7</v>
      </c>
      <c r="Y30" s="21">
        <v>6211205.0</v>
      </c>
      <c r="Z30" s="21" t="s">
        <v>7</v>
      </c>
      <c r="AA30" s="21">
        <v>6303640.0</v>
      </c>
      <c r="AB30" s="21" t="s">
        <v>7</v>
      </c>
      <c r="AC30" s="21">
        <v>6303661.0</v>
      </c>
      <c r="AD30" s="21" t="s">
        <v>7</v>
      </c>
      <c r="AE30" s="21">
        <v>6329404.0</v>
      </c>
      <c r="AF30" s="21" t="s">
        <v>7</v>
      </c>
      <c r="AG30" s="21">
        <v>6890898.0</v>
      </c>
      <c r="AH30" s="21" t="s">
        <v>6</v>
      </c>
      <c r="AI30" s="21">
        <v>7078381.0</v>
      </c>
      <c r="AJ30" s="21" t="s">
        <v>6</v>
      </c>
      <c r="AK30" s="21">
        <v>7459428.0</v>
      </c>
      <c r="AL30" s="21" t="s">
        <v>6</v>
      </c>
      <c r="AM30" s="21">
        <v>7807689.0</v>
      </c>
      <c r="AN30" s="21" t="s">
        <v>7</v>
      </c>
      <c r="AO30" s="21">
        <v>8173663.0</v>
      </c>
      <c r="AP30" s="21" t="s">
        <v>7</v>
      </c>
      <c r="AQ30" s="37">
        <v>8288539.0</v>
      </c>
      <c r="AR30" s="21" t="s">
        <v>7</v>
      </c>
      <c r="AS30" s="21">
        <v>8900638.0</v>
      </c>
      <c r="AT30" s="21" t="s">
        <v>7</v>
      </c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</row>
    <row r="31">
      <c r="A31" s="7" t="s">
        <v>138</v>
      </c>
      <c r="B31" s="7" t="s">
        <v>139</v>
      </c>
      <c r="C31" s="22" t="s">
        <v>140</v>
      </c>
      <c r="D31" s="9">
        <v>41299.0</v>
      </c>
      <c r="E31" s="10">
        <f t="shared" si="1"/>
        <v>2013</v>
      </c>
      <c r="F31" s="23" t="b">
        <f t="shared" si="2"/>
        <v>1</v>
      </c>
      <c r="G31" s="23">
        <f t="shared" si="3"/>
        <v>3</v>
      </c>
      <c r="H31" s="23">
        <f t="shared" si="4"/>
        <v>10</v>
      </c>
      <c r="I31" s="14" t="s">
        <v>21</v>
      </c>
      <c r="J31" s="40">
        <v>8173663.0</v>
      </c>
      <c r="K31" s="35" t="s">
        <v>7</v>
      </c>
      <c r="L31" s="29"/>
      <c r="M31" s="21">
        <v>6150383.0</v>
      </c>
      <c r="N31" s="21" t="s">
        <v>7</v>
      </c>
      <c r="O31" s="21">
        <v>6211205.0</v>
      </c>
      <c r="P31" s="21" t="s">
        <v>7</v>
      </c>
      <c r="Q31" s="21">
        <v>6303640.0</v>
      </c>
      <c r="R31" s="21" t="s">
        <v>7</v>
      </c>
      <c r="S31" s="21">
        <v>6303661.0</v>
      </c>
      <c r="T31" s="21" t="s">
        <v>7</v>
      </c>
      <c r="U31" s="21">
        <v>6329404.0</v>
      </c>
      <c r="V31" s="21" t="s">
        <v>7</v>
      </c>
      <c r="W31" s="21">
        <v>6890898.0</v>
      </c>
      <c r="X31" s="21" t="s">
        <v>6</v>
      </c>
      <c r="Y31" s="21">
        <v>7078381.0</v>
      </c>
      <c r="Z31" s="21" t="s">
        <v>6</v>
      </c>
      <c r="AA31" s="21">
        <v>7459428.0</v>
      </c>
      <c r="AB31" s="21" t="s">
        <v>6</v>
      </c>
      <c r="AC31" s="21">
        <v>7807689.0</v>
      </c>
      <c r="AD31" s="21" t="s">
        <v>7</v>
      </c>
      <c r="AE31" s="37">
        <v>8173663.0</v>
      </c>
      <c r="AF31" s="21" t="s">
        <v>7</v>
      </c>
      <c r="AG31" s="21">
        <v>8288539.0</v>
      </c>
      <c r="AH31" s="21" t="s">
        <v>7</v>
      </c>
      <c r="AI31" s="21">
        <v>8697125.0</v>
      </c>
      <c r="AJ31" s="21" t="s">
        <v>7</v>
      </c>
      <c r="AK31" s="21">
        <v>9375498.0</v>
      </c>
      <c r="AL31" s="21" t="s">
        <v>7</v>
      </c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</row>
    <row r="32">
      <c r="A32" s="7" t="s">
        <v>141</v>
      </c>
      <c r="B32" s="23" t="s">
        <v>142</v>
      </c>
      <c r="C32" s="22" t="s">
        <v>143</v>
      </c>
      <c r="D32" s="9">
        <v>41299.0</v>
      </c>
      <c r="E32" s="10">
        <f t="shared" si="1"/>
        <v>2013</v>
      </c>
      <c r="F32" s="23" t="b">
        <f t="shared" si="2"/>
        <v>1</v>
      </c>
      <c r="G32" s="23">
        <f t="shared" si="3"/>
        <v>3</v>
      </c>
      <c r="H32" s="23">
        <f t="shared" si="4"/>
        <v>15</v>
      </c>
      <c r="I32" s="14" t="s">
        <v>22</v>
      </c>
      <c r="J32" s="40">
        <v>6329404.0</v>
      </c>
      <c r="K32" s="35" t="s">
        <v>7</v>
      </c>
      <c r="L32" s="29"/>
      <c r="M32" s="21">
        <v>5965584.0</v>
      </c>
      <c r="N32" s="21" t="s">
        <v>7</v>
      </c>
      <c r="O32" s="21">
        <v>6150383.0</v>
      </c>
      <c r="P32" s="21" t="s">
        <v>7</v>
      </c>
      <c r="Q32" s="21">
        <v>6150384.0</v>
      </c>
      <c r="R32" s="21" t="s">
        <v>7</v>
      </c>
      <c r="S32" s="21">
        <v>6166042.0</v>
      </c>
      <c r="T32" s="21" t="s">
        <v>7</v>
      </c>
      <c r="U32" s="21">
        <v>6166043.0</v>
      </c>
      <c r="V32" s="21" t="s">
        <v>7</v>
      </c>
      <c r="W32" s="21">
        <v>6172090.0</v>
      </c>
      <c r="X32" s="21" t="s">
        <v>7</v>
      </c>
      <c r="Y32" s="21">
        <v>6211205.0</v>
      </c>
      <c r="Z32" s="21" t="s">
        <v>7</v>
      </c>
      <c r="AA32" s="21">
        <v>6271243.0</v>
      </c>
      <c r="AB32" s="21" t="s">
        <v>7</v>
      </c>
      <c r="AC32" s="21">
        <v>6303640.0</v>
      </c>
      <c r="AD32" s="21" t="s">
        <v>7</v>
      </c>
      <c r="AE32" s="21">
        <v>6303661.0</v>
      </c>
      <c r="AF32" s="21" t="s">
        <v>7</v>
      </c>
      <c r="AG32" s="37">
        <v>6329404.0</v>
      </c>
      <c r="AH32" s="21" t="s">
        <v>7</v>
      </c>
      <c r="AI32" s="21">
        <v>6890898.0</v>
      </c>
      <c r="AJ32" s="21" t="s">
        <v>6</v>
      </c>
      <c r="AK32" s="21">
        <v>7078381.0</v>
      </c>
      <c r="AL32" s="21" t="s">
        <v>6</v>
      </c>
      <c r="AM32" s="21">
        <v>7459428.0</v>
      </c>
      <c r="AN32" s="21" t="s">
        <v>6</v>
      </c>
      <c r="AO32" s="21">
        <v>7807689.0</v>
      </c>
      <c r="AP32" s="21" t="s">
        <v>7</v>
      </c>
      <c r="AQ32" s="21">
        <v>8173663.0</v>
      </c>
      <c r="AR32" s="21" t="s">
        <v>7</v>
      </c>
      <c r="AS32" s="21">
        <v>8288539.0</v>
      </c>
      <c r="AT32" s="21" t="s">
        <v>7</v>
      </c>
      <c r="AU32" s="21">
        <v>8637079.0</v>
      </c>
      <c r="AV32" s="21" t="s">
        <v>7</v>
      </c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</row>
    <row r="33">
      <c r="A33" s="7" t="s">
        <v>144</v>
      </c>
      <c r="B33" s="23" t="s">
        <v>145</v>
      </c>
      <c r="C33" s="51">
        <v>202207.0</v>
      </c>
      <c r="D33" s="9">
        <v>41346.0</v>
      </c>
      <c r="E33" s="10">
        <f t="shared" si="1"/>
        <v>2013</v>
      </c>
      <c r="F33" s="23" t="b">
        <f t="shared" si="2"/>
        <v>1</v>
      </c>
      <c r="G33" s="23">
        <f t="shared" si="3"/>
        <v>1</v>
      </c>
      <c r="H33" s="23">
        <f t="shared" si="4"/>
        <v>1</v>
      </c>
      <c r="I33" s="14" t="s">
        <v>11</v>
      </c>
      <c r="J33" s="40">
        <v>6409990.0</v>
      </c>
      <c r="K33" s="35" t="s">
        <v>6</v>
      </c>
      <c r="L33" s="29"/>
      <c r="M33" s="37">
        <v>6409990.0</v>
      </c>
      <c r="N33" s="21" t="s">
        <v>6</v>
      </c>
      <c r="O33" s="21">
        <v>9439985.0</v>
      </c>
      <c r="P33" s="21" t="s">
        <v>7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</row>
    <row r="34">
      <c r="A34" s="7" t="s">
        <v>146</v>
      </c>
      <c r="B34" s="7" t="s">
        <v>147</v>
      </c>
      <c r="C34" s="52" t="s">
        <v>148</v>
      </c>
      <c r="D34" s="53">
        <v>41572.0</v>
      </c>
      <c r="E34" s="10">
        <f t="shared" si="1"/>
        <v>2013</v>
      </c>
      <c r="F34" s="23" t="b">
        <f t="shared" si="2"/>
        <v>1</v>
      </c>
      <c r="G34" s="23">
        <f t="shared" si="3"/>
        <v>3</v>
      </c>
      <c r="H34" s="23">
        <f t="shared" si="4"/>
        <v>2</v>
      </c>
      <c r="I34" s="14" t="s">
        <v>11</v>
      </c>
      <c r="J34" s="40">
        <v>7270800.0</v>
      </c>
      <c r="K34" s="35" t="s">
        <v>6</v>
      </c>
      <c r="L34" s="29"/>
      <c r="M34" s="37">
        <v>7270800.0</v>
      </c>
      <c r="N34" s="21" t="s">
        <v>6</v>
      </c>
      <c r="O34" s="21">
        <v>7351401.0</v>
      </c>
      <c r="P34" s="21" t="s">
        <v>7</v>
      </c>
      <c r="Q34" s="21">
        <v>8236282.0</v>
      </c>
      <c r="R34" s="21" t="s">
        <v>6</v>
      </c>
      <c r="S34" s="21">
        <v>8691185.0</v>
      </c>
      <c r="T34" s="21" t="s">
        <v>6</v>
      </c>
      <c r="U34" s="21">
        <v>8916131.0</v>
      </c>
      <c r="V34" s="21" t="s">
        <v>7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</row>
    <row r="35">
      <c r="A35" s="7" t="s">
        <v>149</v>
      </c>
      <c r="B35" s="7" t="s">
        <v>150</v>
      </c>
      <c r="C35" s="22" t="s">
        <v>151</v>
      </c>
      <c r="D35" s="9">
        <v>41717.0</v>
      </c>
      <c r="E35" s="10">
        <f t="shared" si="1"/>
        <v>2014</v>
      </c>
      <c r="F35" s="23" t="b">
        <f t="shared" si="2"/>
        <v>0</v>
      </c>
      <c r="G35" s="23">
        <f t="shared" si="3"/>
        <v>1</v>
      </c>
      <c r="H35" s="23">
        <f t="shared" si="4"/>
        <v>0</v>
      </c>
      <c r="I35" s="14" t="s">
        <v>7</v>
      </c>
      <c r="J35" s="14"/>
      <c r="K35" s="29"/>
      <c r="L35" s="29"/>
      <c r="M35" s="21">
        <v>7807135.0</v>
      </c>
      <c r="N35" s="14" t="s">
        <v>6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</row>
    <row r="36">
      <c r="A36" s="7" t="s">
        <v>152</v>
      </c>
      <c r="B36" s="23" t="s">
        <v>153</v>
      </c>
      <c r="C36" s="22" t="s">
        <v>154</v>
      </c>
      <c r="D36" s="9">
        <v>41870.0</v>
      </c>
      <c r="E36" s="10">
        <f t="shared" si="1"/>
        <v>2014</v>
      </c>
      <c r="F36" s="23" t="b">
        <f t="shared" si="2"/>
        <v>1</v>
      </c>
      <c r="G36" s="23">
        <f t="shared" si="3"/>
        <v>2</v>
      </c>
      <c r="H36" s="23">
        <f t="shared" si="4"/>
        <v>5</v>
      </c>
      <c r="I36" s="14" t="s">
        <v>13</v>
      </c>
      <c r="J36" s="40">
        <v>7196205.0</v>
      </c>
      <c r="K36" s="35" t="s">
        <v>7</v>
      </c>
      <c r="L36" s="29"/>
      <c r="M36" s="21">
        <v>6916802.0</v>
      </c>
      <c r="N36" s="21" t="s">
        <v>6</v>
      </c>
      <c r="O36" s="37">
        <v>7196205.0</v>
      </c>
      <c r="P36" s="21" t="s">
        <v>7</v>
      </c>
      <c r="Q36" s="21">
        <v>7253185.0</v>
      </c>
      <c r="R36" s="21" t="s">
        <v>6</v>
      </c>
      <c r="S36" s="21">
        <v>7615573.0</v>
      </c>
      <c r="T36" s="21" t="s">
        <v>7</v>
      </c>
      <c r="U36" s="21">
        <v>1.0888544E7</v>
      </c>
      <c r="V36" s="21" t="s">
        <v>7</v>
      </c>
      <c r="W36" s="21">
        <v>1.0888547E7</v>
      </c>
      <c r="X36" s="21" t="s">
        <v>7</v>
      </c>
      <c r="Y36" s="21">
        <v>1.1458119E7</v>
      </c>
      <c r="Z36" s="21" t="s">
        <v>7</v>
      </c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</row>
    <row r="37">
      <c r="A37" s="7" t="s">
        <v>155</v>
      </c>
      <c r="B37" s="7" t="s">
        <v>156</v>
      </c>
      <c r="C37" s="22" t="s">
        <v>157</v>
      </c>
      <c r="D37" s="9">
        <v>42313.0</v>
      </c>
      <c r="E37" s="10">
        <f t="shared" si="1"/>
        <v>2015</v>
      </c>
      <c r="F37" s="23" t="b">
        <f t="shared" si="2"/>
        <v>1</v>
      </c>
      <c r="G37" s="23">
        <f t="shared" si="3"/>
        <v>4</v>
      </c>
      <c r="H37" s="23">
        <f t="shared" si="4"/>
        <v>11</v>
      </c>
      <c r="I37" s="14" t="s">
        <v>158</v>
      </c>
      <c r="J37" s="5" t="s">
        <v>159</v>
      </c>
      <c r="K37" s="35" t="s">
        <v>160</v>
      </c>
      <c r="L37" s="29"/>
      <c r="M37" s="21">
        <v>5814639.0</v>
      </c>
      <c r="N37" s="21" t="s">
        <v>6</v>
      </c>
      <c r="O37" s="21">
        <v>5914331.0</v>
      </c>
      <c r="P37" s="21" t="s">
        <v>6</v>
      </c>
      <c r="Q37" s="21">
        <v>6642245.0</v>
      </c>
      <c r="R37" s="21" t="s">
        <v>6</v>
      </c>
      <c r="S37" s="21">
        <v>6703396.0</v>
      </c>
      <c r="T37" s="21" t="s">
        <v>6</v>
      </c>
      <c r="U37" s="21">
        <v>7176220.0</v>
      </c>
      <c r="V37" s="21" t="s">
        <v>7</v>
      </c>
      <c r="W37" s="37">
        <v>7390791.0</v>
      </c>
      <c r="X37" s="21" t="s">
        <v>7</v>
      </c>
      <c r="Y37" s="21">
        <v>7635704.0</v>
      </c>
      <c r="Z37" s="21" t="s">
        <v>7</v>
      </c>
      <c r="AA37" s="37">
        <v>7803788.0</v>
      </c>
      <c r="AB37" s="21" t="s">
        <v>7</v>
      </c>
      <c r="AC37" s="21">
        <v>8148374.0</v>
      </c>
      <c r="AD37" s="21" t="s">
        <v>7</v>
      </c>
      <c r="AE37" s="21">
        <v>8633219.0</v>
      </c>
      <c r="AF37" s="21" t="s">
        <v>7</v>
      </c>
      <c r="AG37" s="21">
        <v>8754065.0</v>
      </c>
      <c r="AH37" s="21" t="s">
        <v>7</v>
      </c>
      <c r="AI37" s="21">
        <v>8981103.0</v>
      </c>
      <c r="AJ37" s="21" t="s">
        <v>7</v>
      </c>
      <c r="AK37" s="21">
        <v>9296769.0</v>
      </c>
      <c r="AL37" s="21" t="s">
        <v>7</v>
      </c>
      <c r="AM37" s="21">
        <v>9891239.0</v>
      </c>
      <c r="AN37" s="21" t="s">
        <v>7</v>
      </c>
      <c r="AO37" s="21">
        <v>1.0039718E7</v>
      </c>
      <c r="AP37" s="21" t="s">
        <v>7</v>
      </c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</row>
    <row r="38">
      <c r="A38" s="7" t="s">
        <v>161</v>
      </c>
      <c r="B38" s="23" t="s">
        <v>162</v>
      </c>
      <c r="C38" s="22" t="s">
        <v>163</v>
      </c>
      <c r="D38" s="9">
        <v>42517.0</v>
      </c>
      <c r="E38" s="10">
        <f t="shared" si="1"/>
        <v>2016</v>
      </c>
      <c r="F38" s="23" t="b">
        <f t="shared" si="2"/>
        <v>1</v>
      </c>
      <c r="G38" s="23">
        <f t="shared" si="3"/>
        <v>1</v>
      </c>
      <c r="H38" s="23">
        <f t="shared" si="4"/>
        <v>7</v>
      </c>
      <c r="I38" s="14" t="s">
        <v>11</v>
      </c>
      <c r="J38" s="40">
        <v>5808146.0</v>
      </c>
      <c r="K38" s="35" t="s">
        <v>6</v>
      </c>
      <c r="L38" s="29"/>
      <c r="M38" s="37">
        <v>5808146.0</v>
      </c>
      <c r="N38" s="14" t="s">
        <v>6</v>
      </c>
      <c r="O38" s="21">
        <v>9387266.0</v>
      </c>
      <c r="P38" s="21" t="s">
        <v>7</v>
      </c>
      <c r="Q38" s="21">
        <v>1.0010632E7</v>
      </c>
      <c r="R38" s="14" t="s">
        <v>7</v>
      </c>
      <c r="S38" s="21">
        <v>1.0124079E7</v>
      </c>
      <c r="T38" s="14" t="s">
        <v>7</v>
      </c>
      <c r="U38" s="21">
        <v>1.0716868E7</v>
      </c>
      <c r="V38" s="14" t="s">
        <v>7</v>
      </c>
      <c r="W38" s="21">
        <v>1.0933147E7</v>
      </c>
      <c r="X38" s="14" t="s">
        <v>7</v>
      </c>
      <c r="Y38" s="21">
        <v>1.0953112E7</v>
      </c>
      <c r="Z38" s="14" t="s">
        <v>7</v>
      </c>
      <c r="AA38" s="21">
        <v>1.0967077E7</v>
      </c>
      <c r="AB38" s="14" t="s">
        <v>7</v>
      </c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</row>
    <row r="39">
      <c r="A39" s="7" t="s">
        <v>164</v>
      </c>
      <c r="B39" s="23" t="s">
        <v>165</v>
      </c>
      <c r="C39" s="22" t="s">
        <v>166</v>
      </c>
      <c r="D39" s="9">
        <v>42632.0</v>
      </c>
      <c r="E39" s="10">
        <f t="shared" si="1"/>
        <v>2016</v>
      </c>
      <c r="F39" s="23" t="b">
        <f t="shared" si="2"/>
        <v>1</v>
      </c>
      <c r="G39" s="23">
        <f t="shared" si="3"/>
        <v>4</v>
      </c>
      <c r="H39" s="23">
        <f t="shared" si="4"/>
        <v>7</v>
      </c>
      <c r="I39" s="14" t="s">
        <v>61</v>
      </c>
      <c r="J39" s="54">
        <v>7807816.0</v>
      </c>
      <c r="K39" s="39" t="s">
        <v>62</v>
      </c>
      <c r="L39" s="29"/>
      <c r="M39" s="21">
        <v>8486907.0</v>
      </c>
      <c r="N39" s="21" t="s">
        <v>6</v>
      </c>
      <c r="O39" s="21">
        <v>9018368.0</v>
      </c>
      <c r="P39" s="21" t="s">
        <v>7</v>
      </c>
      <c r="Q39" s="21">
        <v>9243245.0</v>
      </c>
      <c r="R39" s="21" t="s">
        <v>7</v>
      </c>
      <c r="S39" s="21">
        <v>9416361.0</v>
      </c>
      <c r="T39" s="21" t="s">
        <v>7</v>
      </c>
      <c r="U39" s="21">
        <v>9506058.0</v>
      </c>
      <c r="V39" s="21" t="s">
        <v>7</v>
      </c>
      <c r="W39" s="17" t="s">
        <v>167</v>
      </c>
      <c r="X39" s="18" t="s">
        <v>6</v>
      </c>
      <c r="Y39" s="17">
        <v>1.0337003E7</v>
      </c>
      <c r="Z39" s="19" t="s">
        <v>7</v>
      </c>
      <c r="AA39" s="17">
        <v>1.0364431E7</v>
      </c>
      <c r="AB39" s="19" t="s">
        <v>7</v>
      </c>
      <c r="AC39" s="17" t="s">
        <v>168</v>
      </c>
      <c r="AD39" s="18" t="s">
        <v>6</v>
      </c>
      <c r="AE39" s="17" t="s">
        <v>169</v>
      </c>
      <c r="AF39" s="19" t="s">
        <v>7</v>
      </c>
      <c r="AG39" s="17">
        <v>1.0781451E7</v>
      </c>
      <c r="AH39" s="18" t="s">
        <v>6</v>
      </c>
      <c r="AI39" s="20"/>
      <c r="AJ39" s="20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</row>
    <row r="40">
      <c r="A40" s="7" t="s">
        <v>170</v>
      </c>
      <c r="B40" s="7" t="s">
        <v>171</v>
      </c>
      <c r="C40" s="22" t="s">
        <v>172</v>
      </c>
      <c r="D40" s="9">
        <v>42727.0</v>
      </c>
      <c r="E40" s="10">
        <f t="shared" si="1"/>
        <v>2016</v>
      </c>
      <c r="F40" s="23" t="b">
        <f t="shared" si="2"/>
        <v>1</v>
      </c>
      <c r="G40" s="23">
        <f t="shared" si="3"/>
        <v>4</v>
      </c>
      <c r="H40" s="23">
        <f t="shared" si="4"/>
        <v>7</v>
      </c>
      <c r="I40" s="5" t="s">
        <v>173</v>
      </c>
      <c r="J40" s="28" t="s">
        <v>174</v>
      </c>
      <c r="K40" s="55" t="s">
        <v>175</v>
      </c>
      <c r="L40" s="29"/>
      <c r="M40" s="21">
        <v>6166197.0</v>
      </c>
      <c r="N40" s="14" t="s">
        <v>7</v>
      </c>
      <c r="O40" s="21">
        <v>6210892.0</v>
      </c>
      <c r="P40" s="21" t="s">
        <v>176</v>
      </c>
      <c r="Q40" s="21">
        <v>7101993.0</v>
      </c>
      <c r="R40" s="21" t="s">
        <v>176</v>
      </c>
      <c r="S40" s="37">
        <v>7838657.0</v>
      </c>
      <c r="T40" s="56" t="s">
        <v>6</v>
      </c>
      <c r="U40" s="37">
        <v>8110560.0</v>
      </c>
      <c r="V40" s="14" t="s">
        <v>6</v>
      </c>
      <c r="W40" s="37">
        <v>8361977.0</v>
      </c>
      <c r="X40" s="14" t="s">
        <v>6</v>
      </c>
      <c r="Y40" s="37">
        <v>8980853.0</v>
      </c>
      <c r="Z40" s="21" t="s">
        <v>176</v>
      </c>
      <c r="AA40" s="21">
        <v>9717750.0</v>
      </c>
      <c r="AB40" s="21" t="s">
        <v>176</v>
      </c>
      <c r="AC40" s="21">
        <v>9926559.0</v>
      </c>
      <c r="AD40" s="21" t="s">
        <v>176</v>
      </c>
      <c r="AE40" s="21">
        <v>1.0266822E7</v>
      </c>
      <c r="AF40" s="14" t="s">
        <v>6</v>
      </c>
      <c r="AG40" s="21">
        <v>1.0436802E7</v>
      </c>
      <c r="AH40" s="21" t="s">
        <v>176</v>
      </c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</row>
    <row r="41">
      <c r="A41" s="7" t="s">
        <v>177</v>
      </c>
      <c r="B41" s="7" t="s">
        <v>178</v>
      </c>
      <c r="C41" s="22" t="s">
        <v>179</v>
      </c>
      <c r="D41" s="9">
        <v>43138.0</v>
      </c>
      <c r="E41" s="10">
        <f t="shared" si="1"/>
        <v>2018</v>
      </c>
      <c r="F41" s="23" t="b">
        <f t="shared" si="2"/>
        <v>1</v>
      </c>
      <c r="G41" s="23">
        <f t="shared" si="3"/>
        <v>2</v>
      </c>
      <c r="H41" s="23">
        <f t="shared" si="4"/>
        <v>10</v>
      </c>
      <c r="I41" s="14" t="s">
        <v>7</v>
      </c>
      <c r="J41" s="14"/>
      <c r="K41" s="29"/>
      <c r="L41" s="29"/>
      <c r="M41" s="21">
        <v>6642245.0</v>
      </c>
      <c r="N41" s="14" t="s">
        <v>6</v>
      </c>
      <c r="O41" s="21">
        <v>6703396.0</v>
      </c>
      <c r="P41" s="21" t="s">
        <v>180</v>
      </c>
      <c r="Q41" s="21">
        <v>7390791.0</v>
      </c>
      <c r="R41" s="21" t="s">
        <v>176</v>
      </c>
      <c r="S41" s="21">
        <v>7803788.0</v>
      </c>
      <c r="T41" s="21" t="s">
        <v>176</v>
      </c>
      <c r="U41" s="21">
        <v>8754065.0</v>
      </c>
      <c r="V41" s="21" t="s">
        <v>176</v>
      </c>
      <c r="W41" s="21">
        <v>9216996.0</v>
      </c>
      <c r="X41" s="21" t="s">
        <v>176</v>
      </c>
      <c r="Y41" s="21">
        <v>9296769.0</v>
      </c>
      <c r="Z41" s="21" t="s">
        <v>176</v>
      </c>
      <c r="AA41" s="21">
        <v>9708342.0</v>
      </c>
      <c r="AB41" s="21" t="s">
        <v>176</v>
      </c>
      <c r="AC41" s="21">
        <v>9732092.0</v>
      </c>
      <c r="AD41" s="21" t="s">
        <v>176</v>
      </c>
      <c r="AE41" s="21">
        <v>1.0385067E7</v>
      </c>
      <c r="AF41" s="21" t="s">
        <v>176</v>
      </c>
      <c r="AG41" s="21">
        <v>1.0548846E7</v>
      </c>
      <c r="AH41" s="21" t="s">
        <v>176</v>
      </c>
      <c r="AI41" s="21">
        <v>1.1744802E7</v>
      </c>
      <c r="AJ41" s="21" t="s">
        <v>176</v>
      </c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</row>
    <row r="42">
      <c r="A42" s="7" t="s">
        <v>181</v>
      </c>
      <c r="B42" s="23" t="s">
        <v>182</v>
      </c>
      <c r="C42" s="22" t="s">
        <v>183</v>
      </c>
      <c r="D42" s="9">
        <v>43145.0</v>
      </c>
      <c r="E42" s="10">
        <f t="shared" si="1"/>
        <v>2018</v>
      </c>
      <c r="F42" s="23" t="b">
        <f t="shared" si="2"/>
        <v>1</v>
      </c>
      <c r="G42" s="23">
        <f t="shared" si="3"/>
        <v>4</v>
      </c>
      <c r="H42" s="23">
        <f t="shared" si="4"/>
        <v>6</v>
      </c>
      <c r="I42" s="5" t="s">
        <v>184</v>
      </c>
      <c r="J42" s="28" t="s">
        <v>185</v>
      </c>
      <c r="K42" s="35" t="s">
        <v>6</v>
      </c>
      <c r="L42" s="29"/>
      <c r="M42" s="37">
        <v>8445507.0</v>
      </c>
      <c r="N42" s="21" t="s">
        <v>6</v>
      </c>
      <c r="O42" s="37">
        <v>8802689.0</v>
      </c>
      <c r="P42" s="21" t="s">
        <v>6</v>
      </c>
      <c r="Q42" s="37">
        <v>9388159.0</v>
      </c>
      <c r="R42" s="21" t="s">
        <v>6</v>
      </c>
      <c r="S42" s="21">
        <v>9481663.0</v>
      </c>
      <c r="T42" s="21" t="s">
        <v>7</v>
      </c>
      <c r="U42" s="21">
        <v>9884054.0</v>
      </c>
      <c r="V42" s="21" t="s">
        <v>7</v>
      </c>
      <c r="W42" s="21">
        <v>9987261.0</v>
      </c>
      <c r="X42" s="21" t="s">
        <v>6</v>
      </c>
      <c r="Y42" s="21">
        <v>1.0052314E7</v>
      </c>
      <c r="Z42" s="21" t="s">
        <v>7</v>
      </c>
      <c r="AA42" s="21">
        <v>1.0702508E7</v>
      </c>
      <c r="AB42" s="21" t="s">
        <v>7</v>
      </c>
      <c r="AC42" s="21">
        <v>1.0849888E7</v>
      </c>
      <c r="AD42" s="21" t="s">
        <v>7</v>
      </c>
      <c r="AE42" s="21" t="s">
        <v>186</v>
      </c>
      <c r="AF42" s="21" t="s">
        <v>7</v>
      </c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</row>
    <row r="43">
      <c r="A43" s="7" t="s">
        <v>187</v>
      </c>
      <c r="B43" s="7" t="s">
        <v>188</v>
      </c>
      <c r="C43" s="22" t="s">
        <v>189</v>
      </c>
      <c r="D43" s="9">
        <v>43251.0</v>
      </c>
      <c r="E43" s="10">
        <f t="shared" si="1"/>
        <v>2018</v>
      </c>
      <c r="F43" s="23" t="b">
        <f t="shared" si="2"/>
        <v>1</v>
      </c>
      <c r="G43" s="23">
        <f t="shared" si="3"/>
        <v>3</v>
      </c>
      <c r="H43" s="23">
        <f t="shared" si="4"/>
        <v>3</v>
      </c>
      <c r="I43" s="14" t="s">
        <v>11</v>
      </c>
      <c r="J43" s="40">
        <v>8158616.0</v>
      </c>
      <c r="K43" s="35" t="s">
        <v>7</v>
      </c>
      <c r="L43" s="29"/>
      <c r="M43" s="37">
        <v>8158616.0</v>
      </c>
      <c r="N43" s="14" t="s">
        <v>7</v>
      </c>
      <c r="O43" s="21">
        <v>8420629.0</v>
      </c>
      <c r="P43" s="14" t="s">
        <v>7</v>
      </c>
      <c r="Q43" s="21">
        <v>9089574.0</v>
      </c>
      <c r="R43" s="14" t="s">
        <v>7</v>
      </c>
      <c r="S43" s="21">
        <v>9737469.0</v>
      </c>
      <c r="T43" s="21" t="s">
        <v>180</v>
      </c>
      <c r="U43" s="21">
        <v>1.1045474E7</v>
      </c>
      <c r="V43" s="21" t="s">
        <v>180</v>
      </c>
      <c r="W43" s="21">
        <v>1.1806555E7</v>
      </c>
      <c r="X43" s="21" t="s">
        <v>180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</row>
    <row r="44">
      <c r="A44" s="7" t="s">
        <v>190</v>
      </c>
      <c r="B44" s="7" t="s">
        <v>191</v>
      </c>
      <c r="C44" s="22" t="s">
        <v>192</v>
      </c>
      <c r="D44" s="9">
        <v>43294.0</v>
      </c>
      <c r="E44" s="10">
        <f t="shared" si="1"/>
        <v>2018</v>
      </c>
      <c r="F44" s="23" t="b">
        <f t="shared" si="2"/>
        <v>0</v>
      </c>
      <c r="G44" s="23">
        <f t="shared" si="3"/>
        <v>9</v>
      </c>
      <c r="H44" s="23">
        <f t="shared" si="4"/>
        <v>0</v>
      </c>
      <c r="I44" s="14" t="s">
        <v>193</v>
      </c>
      <c r="J44" s="28" t="s">
        <v>194</v>
      </c>
      <c r="K44" s="35" t="s">
        <v>115</v>
      </c>
      <c r="L44" s="29"/>
      <c r="M44" s="37">
        <v>7737168.0</v>
      </c>
      <c r="N44" s="14" t="s">
        <v>6</v>
      </c>
      <c r="O44" s="21">
        <v>8039504.0</v>
      </c>
      <c r="P44" s="14" t="s">
        <v>6</v>
      </c>
      <c r="Q44" s="37">
        <v>8124643.0</v>
      </c>
      <c r="R44" s="14" t="s">
        <v>6</v>
      </c>
      <c r="S44" s="21">
        <v>8530509.0</v>
      </c>
      <c r="T44" s="21" t="s">
        <v>180</v>
      </c>
      <c r="U44" s="21">
        <v>8802714.0</v>
      </c>
      <c r="V44" s="14" t="s">
        <v>6</v>
      </c>
      <c r="W44" s="21">
        <v>9233097.0</v>
      </c>
      <c r="X44" s="14" t="s">
        <v>6</v>
      </c>
      <c r="Y44" s="21">
        <v>9339466.0</v>
      </c>
      <c r="Z44" s="14" t="s">
        <v>6</v>
      </c>
      <c r="AA44" s="21">
        <v>9907859.0</v>
      </c>
      <c r="AB44" s="14" t="s">
        <v>6</v>
      </c>
      <c r="AC44" s="21">
        <v>1.0576165E7</v>
      </c>
      <c r="AD44" s="14" t="s">
        <v>6</v>
      </c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</row>
    <row r="45">
      <c r="A45" s="7" t="s">
        <v>195</v>
      </c>
      <c r="B45" s="23" t="s">
        <v>196</v>
      </c>
      <c r="C45" s="22" t="s">
        <v>197</v>
      </c>
      <c r="D45" s="9">
        <v>43304.0</v>
      </c>
      <c r="E45" s="10">
        <f t="shared" si="1"/>
        <v>2018</v>
      </c>
      <c r="F45" s="23" t="b">
        <f t="shared" si="2"/>
        <v>1</v>
      </c>
      <c r="G45" s="23">
        <f t="shared" si="3"/>
        <v>3</v>
      </c>
      <c r="H45" s="23">
        <f t="shared" si="4"/>
        <v>7</v>
      </c>
      <c r="I45" s="14" t="s">
        <v>193</v>
      </c>
      <c r="J45" s="28" t="s">
        <v>198</v>
      </c>
      <c r="K45" s="35" t="s">
        <v>115</v>
      </c>
      <c r="L45" s="29"/>
      <c r="M45" s="37">
        <v>7056927.0</v>
      </c>
      <c r="N45" s="21" t="s">
        <v>6</v>
      </c>
      <c r="O45" s="21">
        <v>7176211.0</v>
      </c>
      <c r="P45" s="21" t="s">
        <v>6</v>
      </c>
      <c r="Q45" s="37">
        <v>7419983.0</v>
      </c>
      <c r="R45" s="21" t="s">
        <v>6</v>
      </c>
      <c r="S45" s="21">
        <v>1.0537572E7</v>
      </c>
      <c r="T45" s="21" t="s">
        <v>7</v>
      </c>
      <c r="U45" s="21">
        <v>1.0682351E7</v>
      </c>
      <c r="V45" s="21" t="s">
        <v>7</v>
      </c>
      <c r="W45" s="21">
        <v>1.1344551E7</v>
      </c>
      <c r="X45" s="21" t="s">
        <v>176</v>
      </c>
      <c r="Y45" s="21">
        <v>1.1542239E7</v>
      </c>
      <c r="Z45" s="21" t="s">
        <v>7</v>
      </c>
      <c r="AA45" s="21">
        <v>1.1690845E7</v>
      </c>
      <c r="AB45" s="21" t="s">
        <v>7</v>
      </c>
      <c r="AC45" s="21">
        <v>1.1690854E7</v>
      </c>
      <c r="AD45" s="21" t="s">
        <v>7</v>
      </c>
      <c r="AE45" s="21">
        <v>1.1707464E7</v>
      </c>
      <c r="AF45" s="21" t="s">
        <v>7</v>
      </c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</row>
    <row r="46">
      <c r="A46" s="7" t="s">
        <v>199</v>
      </c>
      <c r="B46" s="7" t="s">
        <v>200</v>
      </c>
      <c r="C46" s="22" t="s">
        <v>201</v>
      </c>
      <c r="D46" s="9">
        <v>43339.0</v>
      </c>
      <c r="E46" s="10">
        <f t="shared" si="1"/>
        <v>2018</v>
      </c>
      <c r="F46" s="23" t="b">
        <f t="shared" si="2"/>
        <v>1</v>
      </c>
      <c r="G46" s="23">
        <f t="shared" si="3"/>
        <v>2</v>
      </c>
      <c r="H46" s="23">
        <f t="shared" si="4"/>
        <v>2</v>
      </c>
      <c r="I46" s="14" t="s">
        <v>7</v>
      </c>
      <c r="J46" s="14"/>
      <c r="K46" s="29"/>
      <c r="L46" s="29"/>
      <c r="M46" s="21">
        <v>8796245.0</v>
      </c>
      <c r="N46" s="21" t="s">
        <v>176</v>
      </c>
      <c r="O46" s="21">
        <v>8906887.0</v>
      </c>
      <c r="P46" s="21" t="s">
        <v>176</v>
      </c>
      <c r="Q46" s="21">
        <v>1.096119E7</v>
      </c>
      <c r="R46" s="14" t="s">
        <v>6</v>
      </c>
      <c r="S46" s="21">
        <v>1.1578044E7</v>
      </c>
      <c r="T46" s="21" t="s">
        <v>180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</row>
    <row r="47">
      <c r="A47" s="7" t="s">
        <v>202</v>
      </c>
      <c r="B47" s="7" t="s">
        <v>203</v>
      </c>
      <c r="C47" s="22" t="s">
        <v>204</v>
      </c>
      <c r="D47" s="9">
        <v>43529.0</v>
      </c>
      <c r="E47" s="10">
        <f t="shared" si="1"/>
        <v>2019</v>
      </c>
      <c r="F47" s="23" t="b">
        <f t="shared" si="2"/>
        <v>1</v>
      </c>
      <c r="G47" s="23">
        <f t="shared" si="3"/>
        <v>2</v>
      </c>
      <c r="H47" s="23">
        <f t="shared" si="4"/>
        <v>4</v>
      </c>
      <c r="I47" s="14" t="s">
        <v>113</v>
      </c>
      <c r="J47" s="28" t="s">
        <v>205</v>
      </c>
      <c r="K47" s="35" t="s">
        <v>115</v>
      </c>
      <c r="L47" s="29"/>
      <c r="M47" s="37">
        <v>8785500.0</v>
      </c>
      <c r="N47" s="21" t="s">
        <v>6</v>
      </c>
      <c r="O47" s="37">
        <v>9592207.0</v>
      </c>
      <c r="P47" s="21" t="s">
        <v>6</v>
      </c>
      <c r="Q47" s="21">
        <v>1.0869844E7</v>
      </c>
      <c r="R47" s="21" t="s">
        <v>7</v>
      </c>
      <c r="S47" s="21">
        <v>1.1173134E7</v>
      </c>
      <c r="T47" s="21" t="s">
        <v>7</v>
      </c>
      <c r="U47" s="21">
        <v>1.13115E7</v>
      </c>
      <c r="V47" s="21" t="s">
        <v>7</v>
      </c>
      <c r="W47" s="21">
        <v>1.144626E7</v>
      </c>
      <c r="X47" s="21" t="s">
        <v>7</v>
      </c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</row>
    <row r="48">
      <c r="A48" s="7" t="s">
        <v>206</v>
      </c>
      <c r="B48" s="7" t="s">
        <v>206</v>
      </c>
      <c r="C48" s="22" t="s">
        <v>207</v>
      </c>
      <c r="D48" s="9">
        <v>43588.0</v>
      </c>
      <c r="E48" s="10">
        <f t="shared" si="1"/>
        <v>2019</v>
      </c>
      <c r="F48" s="23" t="b">
        <f t="shared" si="2"/>
        <v>0</v>
      </c>
      <c r="G48" s="23">
        <f t="shared" si="3"/>
        <v>4</v>
      </c>
      <c r="H48" s="23">
        <f t="shared" si="4"/>
        <v>0</v>
      </c>
      <c r="I48" s="14" t="s">
        <v>7</v>
      </c>
      <c r="J48" s="14"/>
      <c r="K48" s="29"/>
      <c r="L48" s="29"/>
      <c r="M48" s="21">
        <v>7214695.0</v>
      </c>
      <c r="N48" s="14" t="s">
        <v>6</v>
      </c>
      <c r="O48" s="21">
        <v>7214696.0</v>
      </c>
      <c r="P48" s="14" t="s">
        <v>6</v>
      </c>
      <c r="Q48" s="21">
        <v>8168663.0</v>
      </c>
      <c r="R48" s="14" t="s">
        <v>6</v>
      </c>
      <c r="S48" s="21">
        <v>8653119.0</v>
      </c>
      <c r="T48" s="21" t="s">
        <v>180</v>
      </c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</row>
    <row r="49">
      <c r="A49" s="57" t="s">
        <v>208</v>
      </c>
      <c r="B49" s="58" t="s">
        <v>209</v>
      </c>
      <c r="C49" s="59" t="s">
        <v>210</v>
      </c>
      <c r="D49" s="60">
        <v>43637.0</v>
      </c>
      <c r="E49" s="10">
        <f t="shared" si="1"/>
        <v>2019</v>
      </c>
      <c r="F49" s="58" t="b">
        <f t="shared" si="2"/>
        <v>1</v>
      </c>
      <c r="G49" s="58">
        <f t="shared" si="3"/>
        <v>0</v>
      </c>
      <c r="H49" s="58">
        <f t="shared" si="4"/>
        <v>5</v>
      </c>
      <c r="I49" s="61" t="s">
        <v>61</v>
      </c>
      <c r="J49" s="54">
        <v>6579968.0</v>
      </c>
      <c r="K49" s="39" t="s">
        <v>62</v>
      </c>
      <c r="L49" s="29"/>
      <c r="M49" s="62">
        <v>6794489.0</v>
      </c>
      <c r="N49" s="62" t="s">
        <v>7</v>
      </c>
      <c r="O49" s="62">
        <v>9352013.0</v>
      </c>
      <c r="P49" s="62" t="s">
        <v>7</v>
      </c>
      <c r="Q49" s="62">
        <v>9700592.0</v>
      </c>
      <c r="R49" s="62" t="s">
        <v>7</v>
      </c>
      <c r="S49" s="62">
        <v>1.0286034E7</v>
      </c>
      <c r="T49" s="62" t="s">
        <v>7</v>
      </c>
      <c r="U49" s="62">
        <v>1.1590209E7</v>
      </c>
      <c r="V49" s="62" t="s">
        <v>7</v>
      </c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</row>
    <row r="50">
      <c r="A50" s="7" t="s">
        <v>211</v>
      </c>
      <c r="B50" s="7" t="s">
        <v>212</v>
      </c>
      <c r="C50" s="22" t="s">
        <v>213</v>
      </c>
      <c r="D50" s="9">
        <v>43811.0</v>
      </c>
      <c r="E50" s="10">
        <f t="shared" si="1"/>
        <v>2019</v>
      </c>
      <c r="F50" s="23" t="b">
        <f t="shared" si="2"/>
        <v>0</v>
      </c>
      <c r="G50" s="23">
        <f t="shared" si="3"/>
        <v>8</v>
      </c>
      <c r="H50" s="23">
        <f t="shared" si="4"/>
        <v>0</v>
      </c>
      <c r="I50" s="14" t="s">
        <v>214</v>
      </c>
      <c r="J50" s="28" t="s">
        <v>215</v>
      </c>
      <c r="K50" s="39" t="s">
        <v>216</v>
      </c>
      <c r="L50" s="29"/>
      <c r="M50" s="37">
        <v>9024007.0</v>
      </c>
      <c r="N50" s="21" t="s">
        <v>6</v>
      </c>
      <c r="O50" s="17" t="s">
        <v>217</v>
      </c>
      <c r="P50" s="18" t="s">
        <v>6</v>
      </c>
      <c r="Q50" s="44">
        <v>9994851.0</v>
      </c>
      <c r="R50" s="18" t="s">
        <v>6</v>
      </c>
      <c r="S50" s="17">
        <v>1.022759E7</v>
      </c>
      <c r="T50" s="18" t="s">
        <v>6</v>
      </c>
      <c r="U50" s="44">
        <v>1.0266827E7</v>
      </c>
      <c r="V50" s="18" t="s">
        <v>6</v>
      </c>
      <c r="W50" s="44">
        <v>1.0421966E7</v>
      </c>
      <c r="X50" s="18" t="s">
        <v>6</v>
      </c>
      <c r="Y50" s="17">
        <v>1.096845E7</v>
      </c>
      <c r="Z50" s="18" t="s">
        <v>6</v>
      </c>
      <c r="AA50" s="17">
        <v>1.0995337E7</v>
      </c>
      <c r="AB50" s="18" t="s">
        <v>6</v>
      </c>
      <c r="AC50" s="17"/>
      <c r="AD50" s="17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</row>
    <row r="51">
      <c r="A51" s="7" t="s">
        <v>218</v>
      </c>
      <c r="B51" s="23" t="s">
        <v>219</v>
      </c>
      <c r="C51" s="22" t="s">
        <v>220</v>
      </c>
      <c r="D51" s="9">
        <v>43915.0</v>
      </c>
      <c r="E51" s="10">
        <f t="shared" si="1"/>
        <v>2020</v>
      </c>
      <c r="F51" s="23" t="b">
        <f t="shared" si="2"/>
        <v>1</v>
      </c>
      <c r="G51" s="23">
        <f t="shared" si="3"/>
        <v>3</v>
      </c>
      <c r="H51" s="23">
        <f t="shared" si="4"/>
        <v>2</v>
      </c>
      <c r="I51" s="14" t="s">
        <v>11</v>
      </c>
      <c r="J51" s="40">
        <v>8481573.0</v>
      </c>
      <c r="K51" s="35" t="s">
        <v>6</v>
      </c>
      <c r="L51" s="29"/>
      <c r="M51" s="37">
        <v>8481573.0</v>
      </c>
      <c r="N51" s="21" t="s">
        <v>6</v>
      </c>
      <c r="O51" s="21">
        <v>8796318.0</v>
      </c>
      <c r="P51" s="21" t="s">
        <v>6</v>
      </c>
      <c r="Q51" s="21">
        <v>9382217.0</v>
      </c>
      <c r="R51" s="21" t="s">
        <v>6</v>
      </c>
      <c r="S51" s="21">
        <v>1.0239846E7</v>
      </c>
      <c r="T51" s="21" t="s">
        <v>7</v>
      </c>
      <c r="U51" s="21">
        <v>1.168005E7</v>
      </c>
      <c r="V51" s="21" t="s">
        <v>7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</row>
    <row r="52">
      <c r="A52" s="7" t="s">
        <v>221</v>
      </c>
      <c r="B52" s="23" t="s">
        <v>222</v>
      </c>
      <c r="C52" s="22" t="s">
        <v>223</v>
      </c>
      <c r="D52" s="9">
        <v>44155.0</v>
      </c>
      <c r="E52" s="10">
        <f t="shared" si="1"/>
        <v>2020</v>
      </c>
      <c r="F52" s="23" t="b">
        <f t="shared" si="2"/>
        <v>0</v>
      </c>
      <c r="G52" s="23">
        <f t="shared" si="3"/>
        <v>2</v>
      </c>
      <c r="H52" s="23">
        <f t="shared" si="4"/>
        <v>0</v>
      </c>
      <c r="I52" s="14" t="s">
        <v>113</v>
      </c>
      <c r="J52" s="28" t="s">
        <v>224</v>
      </c>
      <c r="K52" s="35" t="s">
        <v>115</v>
      </c>
      <c r="L52" s="29"/>
      <c r="M52" s="63">
        <v>7838531.0</v>
      </c>
      <c r="N52" s="64" t="s">
        <v>6</v>
      </c>
      <c r="O52" s="65">
        <v>8828356.0</v>
      </c>
      <c r="P52" s="64" t="s">
        <v>6</v>
      </c>
      <c r="Q52" s="64"/>
      <c r="R52" s="64"/>
      <c r="S52" s="64"/>
      <c r="T52" s="64"/>
      <c r="U52" s="64"/>
      <c r="V52" s="64"/>
      <c r="W52" s="64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</row>
    <row r="53">
      <c r="A53" s="7" t="s">
        <v>225</v>
      </c>
      <c r="B53" s="23" t="s">
        <v>226</v>
      </c>
      <c r="C53" s="22" t="s">
        <v>227</v>
      </c>
      <c r="D53" s="9">
        <v>44239.0</v>
      </c>
      <c r="E53" s="66">
        <v>2021.0</v>
      </c>
      <c r="F53" s="23" t="b">
        <f t="shared" si="2"/>
        <v>1</v>
      </c>
      <c r="G53" s="23">
        <f t="shared" si="3"/>
        <v>11</v>
      </c>
      <c r="H53" s="23">
        <f t="shared" si="4"/>
        <v>1</v>
      </c>
      <c r="I53" s="14" t="s">
        <v>193</v>
      </c>
      <c r="J53" s="28" t="s">
        <v>228</v>
      </c>
      <c r="K53" s="35" t="s">
        <v>115</v>
      </c>
      <c r="L53" s="29"/>
      <c r="M53" s="37">
        <v>8598186.0</v>
      </c>
      <c r="N53" s="67" t="s">
        <v>6</v>
      </c>
      <c r="O53" s="64">
        <v>8598197.0</v>
      </c>
      <c r="P53" s="64" t="s">
        <v>6</v>
      </c>
      <c r="Q53" s="37">
        <v>9487530.0</v>
      </c>
      <c r="R53" s="21" t="s">
        <v>6</v>
      </c>
      <c r="S53" s="21">
        <v>9957267.0</v>
      </c>
      <c r="T53" s="21" t="s">
        <v>6</v>
      </c>
      <c r="U53" s="21">
        <v>1.0085992E7</v>
      </c>
      <c r="V53" s="21" t="s">
        <v>6</v>
      </c>
      <c r="W53" s="21">
        <v>1.0189849E7</v>
      </c>
      <c r="X53" s="21" t="s">
        <v>6</v>
      </c>
      <c r="Y53" s="21">
        <v>1.018985E7</v>
      </c>
      <c r="Z53" s="21" t="s">
        <v>6</v>
      </c>
      <c r="AA53" s="21">
        <v>1.092712E7</v>
      </c>
      <c r="AB53" s="21" t="s">
        <v>6</v>
      </c>
      <c r="AC53" s="21">
        <v>1.0966984E7</v>
      </c>
      <c r="AD53" s="21" t="s">
        <v>6</v>
      </c>
      <c r="AE53" s="21">
        <v>1.1040042E7</v>
      </c>
      <c r="AF53" s="21" t="s">
        <v>6</v>
      </c>
      <c r="AG53" s="21">
        <v>1.1529352E7</v>
      </c>
      <c r="AH53" s="21" t="s">
        <v>7</v>
      </c>
      <c r="AI53" s="21">
        <v>1.1717523E7</v>
      </c>
      <c r="AJ53" s="21" t="s">
        <v>6</v>
      </c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</row>
    <row r="54">
      <c r="A54" s="7" t="s">
        <v>229</v>
      </c>
      <c r="B54" s="23" t="s">
        <v>230</v>
      </c>
      <c r="C54" s="22" t="s">
        <v>231</v>
      </c>
      <c r="D54" s="9">
        <v>44252.0</v>
      </c>
      <c r="E54" s="66">
        <v>2021.0</v>
      </c>
      <c r="F54" s="23" t="b">
        <f t="shared" si="2"/>
        <v>1</v>
      </c>
      <c r="G54" s="23">
        <f t="shared" si="3"/>
        <v>2</v>
      </c>
      <c r="H54" s="23">
        <f t="shared" si="4"/>
        <v>4</v>
      </c>
      <c r="I54" s="5" t="s">
        <v>232</v>
      </c>
      <c r="J54" s="28" t="s">
        <v>233</v>
      </c>
      <c r="K54" s="55" t="s">
        <v>234</v>
      </c>
      <c r="L54" s="29"/>
      <c r="M54" s="65">
        <v>9228187.0</v>
      </c>
      <c r="N54" s="21" t="s">
        <v>7</v>
      </c>
      <c r="O54" s="37">
        <v>9447415.0</v>
      </c>
      <c r="P54" s="21" t="s">
        <v>6</v>
      </c>
      <c r="Q54" s="65">
        <v>9758783.0</v>
      </c>
      <c r="R54" s="21" t="s">
        <v>7</v>
      </c>
      <c r="S54" s="65">
        <v>1.0287586E7</v>
      </c>
      <c r="T54" s="21" t="s">
        <v>7</v>
      </c>
      <c r="U54" s="64">
        <v>1.078145E7</v>
      </c>
      <c r="V54" s="21" t="s">
        <v>7</v>
      </c>
      <c r="W54" s="64" t="s">
        <v>235</v>
      </c>
      <c r="X54" s="21" t="s">
        <v>6</v>
      </c>
      <c r="Y54" s="64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</row>
    <row r="55">
      <c r="A55" s="7" t="s">
        <v>236</v>
      </c>
      <c r="B55" s="23" t="s">
        <v>237</v>
      </c>
      <c r="C55" s="22" t="s">
        <v>238</v>
      </c>
      <c r="D55" s="9">
        <v>44330.0</v>
      </c>
      <c r="E55" s="10">
        <f t="shared" ref="E55:E57" si="5">year(D55)</f>
        <v>2021</v>
      </c>
      <c r="F55" s="23" t="b">
        <f t="shared" si="2"/>
        <v>1</v>
      </c>
      <c r="G55" s="23">
        <f t="shared" si="3"/>
        <v>3</v>
      </c>
      <c r="H55" s="23">
        <f t="shared" si="4"/>
        <v>7</v>
      </c>
      <c r="I55" s="5" t="s">
        <v>239</v>
      </c>
      <c r="J55" s="28" t="s">
        <v>240</v>
      </c>
      <c r="K55" s="39" t="s">
        <v>241</v>
      </c>
      <c r="L55" s="29"/>
      <c r="M55" s="21">
        <v>7888323.0</v>
      </c>
      <c r="N55" s="21" t="s">
        <v>6</v>
      </c>
      <c r="O55" s="21">
        <v>7989589.0</v>
      </c>
      <c r="P55" s="21" t="s">
        <v>6</v>
      </c>
      <c r="Q55" s="21">
        <v>9169307.0</v>
      </c>
      <c r="R55" s="21" t="s">
        <v>6</v>
      </c>
      <c r="S55" s="37">
        <v>1.0035822E7</v>
      </c>
      <c r="T55" s="21" t="s">
        <v>7</v>
      </c>
      <c r="U55" s="37">
        <v>1.0125171E7</v>
      </c>
      <c r="V55" s="21" t="s">
        <v>7</v>
      </c>
      <c r="W55" s="37">
        <v>1.0875893E7</v>
      </c>
      <c r="X55" s="21" t="s">
        <v>7</v>
      </c>
      <c r="Y55" s="21">
        <v>1.1040107E7</v>
      </c>
      <c r="Z55" s="21" t="s">
        <v>7</v>
      </c>
      <c r="AA55" s="21">
        <v>1.1292815E7</v>
      </c>
      <c r="AB55" s="21" t="s">
        <v>7</v>
      </c>
      <c r="AC55" s="21">
        <v>1.1661441E7</v>
      </c>
      <c r="AD55" s="21" t="s">
        <v>7</v>
      </c>
      <c r="AE55" s="21">
        <v>1.1844841E7</v>
      </c>
      <c r="AF55" s="21" t="s">
        <v>7</v>
      </c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</row>
    <row r="56">
      <c r="A56" s="7" t="s">
        <v>242</v>
      </c>
      <c r="B56" s="23" t="s">
        <v>243</v>
      </c>
      <c r="C56" s="22" t="s">
        <v>244</v>
      </c>
      <c r="D56" s="9">
        <v>44342.0</v>
      </c>
      <c r="E56" s="10">
        <f t="shared" si="5"/>
        <v>2021</v>
      </c>
      <c r="F56" s="23" t="b">
        <f t="shared" si="2"/>
        <v>1</v>
      </c>
      <c r="G56" s="23">
        <f t="shared" si="3"/>
        <v>3</v>
      </c>
      <c r="H56" s="23">
        <f t="shared" si="4"/>
        <v>1</v>
      </c>
      <c r="I56" s="5" t="s">
        <v>184</v>
      </c>
      <c r="J56" s="28" t="s">
        <v>245</v>
      </c>
      <c r="K56" s="55" t="s">
        <v>246</v>
      </c>
      <c r="L56" s="29"/>
      <c r="M56" s="63">
        <v>8487129.0</v>
      </c>
      <c r="N56" s="21" t="s">
        <v>7</v>
      </c>
      <c r="O56" s="37">
        <v>8778305.0</v>
      </c>
      <c r="P56" s="21" t="s">
        <v>6</v>
      </c>
      <c r="Q56" s="37">
        <v>9861713.0</v>
      </c>
      <c r="R56" s="21" t="s">
        <v>6</v>
      </c>
      <c r="S56" s="21">
        <v>1.0947197E7</v>
      </c>
      <c r="T56" s="21" t="s">
        <v>6</v>
      </c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</row>
    <row r="57">
      <c r="A57" s="7" t="s">
        <v>247</v>
      </c>
      <c r="B57" s="23" t="s">
        <v>248</v>
      </c>
      <c r="C57" s="51">
        <v>213378.0</v>
      </c>
      <c r="D57" s="9">
        <v>44344.0</v>
      </c>
      <c r="E57" s="10">
        <f t="shared" si="5"/>
        <v>2021</v>
      </c>
      <c r="F57" s="23" t="b">
        <f t="shared" si="2"/>
        <v>1</v>
      </c>
      <c r="G57" s="23">
        <f t="shared" si="3"/>
        <v>1</v>
      </c>
      <c r="H57" s="23">
        <f t="shared" si="4"/>
        <v>11</v>
      </c>
      <c r="I57" s="5" t="s">
        <v>249</v>
      </c>
      <c r="J57" s="68" t="s">
        <v>250</v>
      </c>
      <c r="K57" s="55" t="s">
        <v>251</v>
      </c>
      <c r="L57" s="29"/>
      <c r="M57" s="37">
        <v>7262298.0</v>
      </c>
      <c r="N57" s="21" t="s">
        <v>6</v>
      </c>
      <c r="O57" s="21">
        <v>8778960.0</v>
      </c>
      <c r="P57" s="21" t="s">
        <v>7</v>
      </c>
      <c r="Q57" s="37">
        <v>9119848.0</v>
      </c>
      <c r="R57" s="21" t="s">
        <v>7</v>
      </c>
      <c r="S57" s="37">
        <v>9126977.0</v>
      </c>
      <c r="T57" s="21" t="s">
        <v>7</v>
      </c>
      <c r="U57" s="21">
        <v>9517235.0</v>
      </c>
      <c r="V57" s="21" t="s">
        <v>7</v>
      </c>
      <c r="W57" s="56">
        <v>1.0300054E7</v>
      </c>
      <c r="X57" s="21" t="s">
        <v>7</v>
      </c>
      <c r="Y57" s="37">
        <v>1.0716785E7</v>
      </c>
      <c r="Z57" s="21" t="s">
        <v>7</v>
      </c>
      <c r="AA57" s="21">
        <v>1.1185541E7</v>
      </c>
      <c r="AB57" s="21" t="s">
        <v>7</v>
      </c>
      <c r="AC57" s="21">
        <v>1.1241425E7</v>
      </c>
      <c r="AD57" s="21" t="s">
        <v>7</v>
      </c>
      <c r="AE57" s="21">
        <v>1.1351166E7</v>
      </c>
      <c r="AF57" s="21" t="s">
        <v>7</v>
      </c>
      <c r="AG57" s="21">
        <v>1.1707466E7</v>
      </c>
      <c r="AH57" s="21" t="s">
        <v>7</v>
      </c>
      <c r="AI57" s="21">
        <v>1.1793805E7</v>
      </c>
      <c r="AJ57" s="21" t="s">
        <v>7</v>
      </c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</row>
    <row r="58">
      <c r="A58" s="23"/>
      <c r="B58" s="23"/>
      <c r="C58" s="23"/>
      <c r="D58" s="69"/>
      <c r="E58" s="70"/>
      <c r="F58" s="23"/>
      <c r="G58" s="23"/>
      <c r="H58" s="23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</row>
    <row r="59">
      <c r="A59" s="23"/>
      <c r="B59" s="23"/>
      <c r="C59" s="23"/>
      <c r="D59" s="69"/>
      <c r="E59" s="70"/>
      <c r="F59" s="23"/>
      <c r="G59" s="23"/>
      <c r="H59" s="23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</row>
    <row r="60">
      <c r="A60" s="23"/>
      <c r="B60" s="23"/>
      <c r="C60" s="23"/>
      <c r="D60" s="69"/>
      <c r="E60" s="70"/>
      <c r="F60" s="23"/>
      <c r="G60" s="23"/>
      <c r="H60" s="23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</row>
    <row r="61">
      <c r="A61" s="23"/>
      <c r="B61" s="23"/>
      <c r="C61" s="23"/>
      <c r="D61" s="69"/>
      <c r="E61" s="70"/>
      <c r="F61" s="23"/>
      <c r="G61" s="23"/>
      <c r="H61" s="23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</row>
    <row r="62">
      <c r="A62" s="23"/>
      <c r="B62" s="23"/>
      <c r="C62" s="23"/>
      <c r="D62" s="69"/>
      <c r="E62" s="70"/>
      <c r="F62" s="23"/>
      <c r="G62" s="23"/>
      <c r="H62" s="23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</row>
    <row r="63">
      <c r="A63" s="23"/>
      <c r="B63" s="23"/>
      <c r="C63" s="23"/>
      <c r="D63" s="69"/>
      <c r="E63" s="70"/>
      <c r="F63" s="23"/>
      <c r="G63" s="23"/>
      <c r="H63" s="23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</row>
    <row r="64">
      <c r="A64" s="23"/>
      <c r="B64" s="23"/>
      <c r="C64" s="23"/>
      <c r="D64" s="69"/>
      <c r="E64" s="70"/>
      <c r="F64" s="23"/>
      <c r="G64" s="23"/>
      <c r="H64" s="23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</row>
    <row r="65">
      <c r="A65" s="23"/>
      <c r="B65" s="23"/>
      <c r="C65" s="23"/>
      <c r="D65" s="69"/>
      <c r="E65" s="70"/>
      <c r="F65" s="23"/>
      <c r="G65" s="23"/>
      <c r="H65" s="23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</row>
    <row r="66">
      <c r="A66" s="23"/>
      <c r="B66" s="23"/>
      <c r="C66" s="23"/>
      <c r="D66" s="69"/>
      <c r="E66" s="70"/>
      <c r="F66" s="23"/>
      <c r="G66" s="23"/>
      <c r="H66" s="23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</row>
    <row r="67">
      <c r="A67" s="23"/>
      <c r="B67" s="23"/>
      <c r="C67" s="23"/>
      <c r="D67" s="69"/>
      <c r="E67" s="70"/>
      <c r="F67" s="23"/>
      <c r="G67" s="23"/>
      <c r="H67" s="23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</row>
    <row r="68">
      <c r="A68" s="23"/>
      <c r="B68" s="23"/>
      <c r="C68" s="23"/>
      <c r="D68" s="69"/>
      <c r="E68" s="70"/>
      <c r="F68" s="23"/>
      <c r="G68" s="23"/>
      <c r="H68" s="23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</row>
    <row r="69">
      <c r="A69" s="23"/>
      <c r="B69" s="23"/>
      <c r="C69" s="23"/>
      <c r="D69" s="69"/>
      <c r="E69" s="70"/>
      <c r="F69" s="23"/>
      <c r="G69" s="23"/>
      <c r="H69" s="23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</row>
    <row r="70">
      <c r="A70" s="23"/>
      <c r="B70" s="23"/>
      <c r="C70" s="23"/>
      <c r="D70" s="69"/>
      <c r="E70" s="70"/>
      <c r="F70" s="23"/>
      <c r="G70" s="23"/>
      <c r="H70" s="23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</row>
    <row r="71">
      <c r="A71" s="23"/>
      <c r="B71" s="23"/>
      <c r="C71" s="23"/>
      <c r="D71" s="69"/>
      <c r="E71" s="70"/>
      <c r="F71" s="23"/>
      <c r="G71" s="23"/>
      <c r="H71" s="23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</row>
    <row r="72">
      <c r="A72" s="23"/>
      <c r="B72" s="23"/>
      <c r="C72" s="23"/>
      <c r="D72" s="69"/>
      <c r="E72" s="70"/>
      <c r="F72" s="23"/>
      <c r="G72" s="23"/>
      <c r="H72" s="23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>
      <c r="A73" s="23"/>
      <c r="B73" s="23"/>
      <c r="C73" s="23"/>
      <c r="D73" s="69"/>
      <c r="E73" s="70"/>
      <c r="F73" s="23"/>
      <c r="G73" s="23"/>
      <c r="H73" s="23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</row>
    <row r="74">
      <c r="A74" s="23"/>
      <c r="B74" s="23"/>
      <c r="C74" s="23"/>
      <c r="D74" s="69"/>
      <c r="E74" s="70"/>
      <c r="F74" s="23"/>
      <c r="G74" s="23"/>
      <c r="H74" s="23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</row>
    <row r="75">
      <c r="A75" s="23"/>
      <c r="B75" s="23"/>
      <c r="C75" s="23"/>
      <c r="D75" s="69"/>
      <c r="E75" s="70"/>
      <c r="F75" s="23"/>
      <c r="G75" s="23"/>
      <c r="H75" s="23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</row>
    <row r="76">
      <c r="A76" s="23"/>
      <c r="B76" s="23"/>
      <c r="C76" s="23"/>
      <c r="D76" s="69"/>
      <c r="E76" s="70"/>
      <c r="F76" s="23"/>
      <c r="G76" s="23"/>
      <c r="H76" s="23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</row>
    <row r="77">
      <c r="A77" s="23"/>
      <c r="B77" s="23"/>
      <c r="C77" s="23"/>
      <c r="D77" s="69"/>
      <c r="E77" s="70"/>
      <c r="F77" s="23"/>
      <c r="G77" s="23"/>
      <c r="H77" s="23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</row>
    <row r="78">
      <c r="A78" s="23"/>
      <c r="B78" s="23"/>
      <c r="C78" s="23"/>
      <c r="D78" s="69"/>
      <c r="E78" s="70"/>
      <c r="F78" s="23"/>
      <c r="G78" s="23"/>
      <c r="H78" s="23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</row>
    <row r="79">
      <c r="A79" s="23"/>
      <c r="B79" s="23"/>
      <c r="C79" s="23"/>
      <c r="D79" s="69"/>
      <c r="E79" s="70"/>
      <c r="F79" s="23"/>
      <c r="G79" s="23"/>
      <c r="H79" s="23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</row>
    <row r="80">
      <c r="A80" s="23"/>
      <c r="B80" s="23"/>
      <c r="C80" s="23"/>
      <c r="D80" s="69"/>
      <c r="E80" s="70"/>
      <c r="F80" s="23"/>
      <c r="G80" s="23"/>
      <c r="H80" s="23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</row>
    <row r="81">
      <c r="A81" s="23"/>
      <c r="B81" s="23"/>
      <c r="C81" s="23"/>
      <c r="D81" s="69"/>
      <c r="E81" s="70"/>
      <c r="F81" s="23"/>
      <c r="G81" s="23"/>
      <c r="H81" s="23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</row>
    <row r="82">
      <c r="A82" s="23"/>
      <c r="B82" s="23"/>
      <c r="C82" s="23"/>
      <c r="D82" s="69"/>
      <c r="E82" s="70"/>
      <c r="F82" s="23"/>
      <c r="G82" s="23"/>
      <c r="H82" s="23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</row>
    <row r="83">
      <c r="A83" s="23"/>
      <c r="B83" s="23"/>
      <c r="C83" s="23"/>
      <c r="D83" s="69"/>
      <c r="E83" s="70"/>
      <c r="F83" s="23"/>
      <c r="G83" s="23"/>
      <c r="H83" s="23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</row>
    <row r="84">
      <c r="A84" s="23"/>
      <c r="B84" s="23"/>
      <c r="C84" s="23"/>
      <c r="D84" s="69"/>
      <c r="E84" s="70"/>
      <c r="F84" s="23"/>
      <c r="G84" s="23"/>
      <c r="H84" s="23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</row>
    <row r="85">
      <c r="A85" s="23"/>
      <c r="B85" s="23"/>
      <c r="C85" s="23"/>
      <c r="D85" s="69"/>
      <c r="E85" s="70"/>
      <c r="F85" s="23"/>
      <c r="G85" s="23"/>
      <c r="H85" s="23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</row>
    <row r="86">
      <c r="A86" s="23"/>
      <c r="B86" s="23"/>
      <c r="C86" s="23"/>
      <c r="D86" s="69"/>
      <c r="E86" s="70"/>
      <c r="F86" s="23"/>
      <c r="G86" s="23"/>
      <c r="H86" s="23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</row>
    <row r="87">
      <c r="A87" s="23"/>
      <c r="B87" s="23"/>
      <c r="C87" s="23"/>
      <c r="D87" s="69"/>
      <c r="E87" s="70"/>
      <c r="F87" s="23"/>
      <c r="G87" s="23"/>
      <c r="H87" s="23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</row>
    <row r="88">
      <c r="A88" s="23"/>
      <c r="B88" s="23"/>
      <c r="C88" s="23"/>
      <c r="D88" s="69"/>
      <c r="E88" s="70"/>
      <c r="F88" s="23"/>
      <c r="G88" s="23"/>
      <c r="H88" s="23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</row>
    <row r="89">
      <c r="A89" s="23"/>
      <c r="B89" s="23"/>
      <c r="C89" s="23"/>
      <c r="D89" s="69"/>
      <c r="E89" s="70"/>
      <c r="F89" s="23"/>
      <c r="G89" s="23"/>
      <c r="H89" s="23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</row>
    <row r="90">
      <c r="A90" s="23"/>
      <c r="B90" s="23"/>
      <c r="C90" s="23"/>
      <c r="D90" s="69"/>
      <c r="E90" s="70"/>
      <c r="F90" s="23"/>
      <c r="G90" s="23"/>
      <c r="H90" s="23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</row>
    <row r="91">
      <c r="A91" s="23"/>
      <c r="B91" s="23"/>
      <c r="C91" s="23"/>
      <c r="D91" s="69"/>
      <c r="E91" s="70"/>
      <c r="F91" s="23"/>
      <c r="G91" s="23"/>
      <c r="H91" s="23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</row>
    <row r="92">
      <c r="A92" s="23"/>
      <c r="B92" s="23"/>
      <c r="C92" s="23"/>
      <c r="D92" s="69"/>
      <c r="E92" s="70"/>
      <c r="F92" s="23"/>
      <c r="G92" s="23"/>
      <c r="H92" s="23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</row>
    <row r="93">
      <c r="A93" s="23"/>
      <c r="B93" s="23"/>
      <c r="C93" s="23"/>
      <c r="D93" s="69"/>
      <c r="E93" s="70"/>
      <c r="F93" s="23"/>
      <c r="G93" s="23"/>
      <c r="H93" s="23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</row>
    <row r="94">
      <c r="A94" s="23"/>
      <c r="B94" s="23"/>
      <c r="C94" s="23"/>
      <c r="D94" s="69"/>
      <c r="E94" s="70"/>
      <c r="F94" s="23"/>
      <c r="G94" s="23"/>
      <c r="H94" s="23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</row>
    <row r="95">
      <c r="A95" s="23"/>
      <c r="B95" s="23"/>
      <c r="C95" s="23"/>
      <c r="D95" s="69"/>
      <c r="E95" s="70"/>
      <c r="F95" s="23"/>
      <c r="G95" s="23"/>
      <c r="H95" s="23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</row>
    <row r="96">
      <c r="A96" s="23"/>
      <c r="B96" s="23"/>
      <c r="C96" s="23"/>
      <c r="D96" s="69"/>
      <c r="E96" s="70"/>
      <c r="F96" s="23"/>
      <c r="G96" s="23"/>
      <c r="H96" s="23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</row>
    <row r="97">
      <c r="A97" s="23"/>
      <c r="B97" s="23"/>
      <c r="C97" s="23"/>
      <c r="D97" s="69"/>
      <c r="E97" s="70"/>
      <c r="F97" s="23"/>
      <c r="G97" s="23"/>
      <c r="H97" s="23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</row>
    <row r="98">
      <c r="A98" s="23"/>
      <c r="B98" s="23"/>
      <c r="C98" s="23"/>
      <c r="D98" s="69"/>
      <c r="E98" s="70"/>
      <c r="F98" s="23"/>
      <c r="G98" s="23"/>
      <c r="H98" s="23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</row>
    <row r="99">
      <c r="A99" s="23"/>
      <c r="B99" s="23"/>
      <c r="C99" s="23"/>
      <c r="D99" s="69"/>
      <c r="E99" s="70"/>
      <c r="F99" s="23"/>
      <c r="G99" s="23"/>
      <c r="H99" s="23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</row>
    <row r="100">
      <c r="A100" s="23"/>
      <c r="B100" s="23"/>
      <c r="C100" s="23"/>
      <c r="D100" s="69"/>
      <c r="E100" s="70"/>
      <c r="F100" s="23"/>
      <c r="G100" s="23"/>
      <c r="H100" s="23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</row>
    <row r="101">
      <c r="A101" s="23"/>
      <c r="B101" s="23"/>
      <c r="C101" s="23"/>
      <c r="D101" s="69"/>
      <c r="E101" s="70"/>
      <c r="F101" s="23"/>
      <c r="G101" s="23"/>
      <c r="H101" s="23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</row>
    <row r="102">
      <c r="A102" s="23"/>
      <c r="B102" s="23"/>
      <c r="C102" s="23"/>
      <c r="D102" s="69"/>
      <c r="E102" s="70"/>
      <c r="F102" s="23"/>
      <c r="G102" s="23"/>
      <c r="H102" s="23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</row>
    <row r="103">
      <c r="A103" s="23"/>
      <c r="B103" s="23"/>
      <c r="C103" s="23"/>
      <c r="D103" s="69"/>
      <c r="E103" s="70"/>
      <c r="F103" s="23"/>
      <c r="G103" s="23"/>
      <c r="H103" s="23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</row>
    <row r="104">
      <c r="A104" s="23"/>
      <c r="B104" s="23"/>
      <c r="C104" s="23"/>
      <c r="D104" s="69"/>
      <c r="E104" s="70"/>
      <c r="F104" s="23"/>
      <c r="G104" s="23"/>
      <c r="H104" s="23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</row>
    <row r="105">
      <c r="A105" s="23"/>
      <c r="B105" s="23"/>
      <c r="C105" s="23"/>
      <c r="D105" s="69"/>
      <c r="E105" s="70"/>
      <c r="F105" s="23"/>
      <c r="G105" s="23"/>
      <c r="H105" s="23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</row>
    <row r="106">
      <c r="A106" s="23"/>
      <c r="B106" s="23"/>
      <c r="C106" s="23"/>
      <c r="D106" s="69"/>
      <c r="E106" s="70"/>
      <c r="F106" s="23"/>
      <c r="G106" s="23"/>
      <c r="H106" s="23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</row>
    <row r="107">
      <c r="A107" s="23"/>
      <c r="B107" s="23"/>
      <c r="C107" s="23"/>
      <c r="D107" s="69"/>
      <c r="E107" s="70"/>
      <c r="F107" s="23"/>
      <c r="G107" s="23"/>
      <c r="H107" s="23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</row>
    <row r="108">
      <c r="A108" s="23"/>
      <c r="B108" s="23"/>
      <c r="C108" s="23"/>
      <c r="D108" s="69"/>
      <c r="E108" s="70"/>
      <c r="F108" s="23"/>
      <c r="G108" s="23"/>
      <c r="H108" s="23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</row>
    <row r="109">
      <c r="A109" s="23"/>
      <c r="B109" s="23"/>
      <c r="C109" s="23"/>
      <c r="D109" s="69"/>
      <c r="E109" s="70"/>
      <c r="F109" s="23"/>
      <c r="G109" s="23"/>
      <c r="H109" s="23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</row>
    <row r="110">
      <c r="A110" s="23"/>
      <c r="B110" s="23"/>
      <c r="C110" s="23"/>
      <c r="D110" s="69"/>
      <c r="E110" s="70"/>
      <c r="F110" s="23"/>
      <c r="G110" s="23"/>
      <c r="H110" s="23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</row>
    <row r="111">
      <c r="A111" s="23"/>
      <c r="B111" s="23"/>
      <c r="C111" s="23"/>
      <c r="D111" s="69"/>
      <c r="E111" s="70"/>
      <c r="F111" s="23"/>
      <c r="G111" s="23"/>
      <c r="H111" s="23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</row>
    <row r="112">
      <c r="A112" s="23"/>
      <c r="B112" s="23"/>
      <c r="C112" s="23"/>
      <c r="D112" s="69"/>
      <c r="E112" s="70"/>
      <c r="F112" s="23"/>
      <c r="G112" s="23"/>
      <c r="H112" s="23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</row>
    <row r="113">
      <c r="A113" s="23"/>
      <c r="B113" s="23"/>
      <c r="C113" s="23"/>
      <c r="D113" s="69"/>
      <c r="E113" s="70"/>
      <c r="F113" s="23"/>
      <c r="G113" s="23"/>
      <c r="H113" s="23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</row>
    <row r="114">
      <c r="A114" s="23"/>
      <c r="B114" s="23"/>
      <c r="C114" s="23"/>
      <c r="D114" s="69"/>
      <c r="E114" s="70"/>
      <c r="F114" s="23"/>
      <c r="G114" s="23"/>
      <c r="H114" s="23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</row>
    <row r="115">
      <c r="A115" s="23"/>
      <c r="B115" s="23"/>
      <c r="C115" s="23"/>
      <c r="D115" s="69"/>
      <c r="E115" s="70"/>
      <c r="F115" s="23"/>
      <c r="G115" s="23"/>
      <c r="H115" s="23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</row>
    <row r="116">
      <c r="A116" s="23"/>
      <c r="B116" s="23"/>
      <c r="C116" s="23"/>
      <c r="D116" s="69"/>
      <c r="E116" s="70"/>
      <c r="F116" s="23"/>
      <c r="G116" s="23"/>
      <c r="H116" s="23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</row>
    <row r="117">
      <c r="A117" s="23"/>
      <c r="B117" s="23"/>
      <c r="C117" s="23"/>
      <c r="D117" s="69"/>
      <c r="E117" s="70"/>
      <c r="F117" s="23"/>
      <c r="G117" s="23"/>
      <c r="H117" s="23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</row>
    <row r="118">
      <c r="A118" s="23"/>
      <c r="B118" s="23"/>
      <c r="C118" s="23"/>
      <c r="D118" s="69"/>
      <c r="E118" s="70"/>
      <c r="F118" s="23"/>
      <c r="G118" s="23"/>
      <c r="H118" s="23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</row>
    <row r="119">
      <c r="A119" s="23"/>
      <c r="B119" s="23"/>
      <c r="C119" s="23"/>
      <c r="D119" s="69"/>
      <c r="E119" s="70"/>
      <c r="F119" s="23"/>
      <c r="G119" s="23"/>
      <c r="H119" s="23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</row>
    <row r="120">
      <c r="A120" s="23"/>
      <c r="B120" s="23"/>
      <c r="C120" s="23"/>
      <c r="D120" s="69"/>
      <c r="E120" s="70"/>
      <c r="F120" s="23"/>
      <c r="G120" s="23"/>
      <c r="H120" s="2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</row>
    <row r="121">
      <c r="A121" s="23"/>
      <c r="B121" s="23"/>
      <c r="C121" s="23"/>
      <c r="D121" s="69"/>
      <c r="E121" s="70"/>
      <c r="F121" s="23"/>
      <c r="G121" s="23"/>
      <c r="H121" s="23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</row>
    <row r="122">
      <c r="A122" s="23"/>
      <c r="B122" s="23"/>
      <c r="C122" s="23"/>
      <c r="D122" s="69"/>
      <c r="E122" s="70"/>
      <c r="F122" s="23"/>
      <c r="G122" s="23"/>
      <c r="H122" s="23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</row>
    <row r="123">
      <c r="A123" s="23"/>
      <c r="B123" s="23"/>
      <c r="C123" s="23"/>
      <c r="D123" s="69"/>
      <c r="E123" s="70"/>
      <c r="F123" s="23"/>
      <c r="G123" s="23"/>
      <c r="H123" s="23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</row>
    <row r="124">
      <c r="A124" s="23"/>
      <c r="B124" s="23"/>
      <c r="C124" s="23"/>
      <c r="D124" s="69"/>
      <c r="E124" s="70"/>
      <c r="F124" s="23"/>
      <c r="G124" s="23"/>
      <c r="H124" s="23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</row>
    <row r="125">
      <c r="A125" s="23"/>
      <c r="B125" s="23"/>
      <c r="C125" s="23"/>
      <c r="D125" s="69"/>
      <c r="E125" s="70"/>
      <c r="F125" s="23"/>
      <c r="G125" s="23"/>
      <c r="H125" s="23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</row>
    <row r="126">
      <c r="A126" s="23"/>
      <c r="B126" s="23"/>
      <c r="C126" s="23"/>
      <c r="D126" s="69"/>
      <c r="E126" s="70"/>
      <c r="F126" s="23"/>
      <c r="G126" s="23"/>
      <c r="H126" s="23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</row>
    <row r="127">
      <c r="A127" s="23"/>
      <c r="B127" s="23"/>
      <c r="C127" s="23"/>
      <c r="D127" s="69"/>
      <c r="E127" s="70"/>
      <c r="F127" s="23"/>
      <c r="G127" s="23"/>
      <c r="H127" s="23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</row>
    <row r="128">
      <c r="A128" s="23"/>
      <c r="B128" s="23"/>
      <c r="C128" s="23"/>
      <c r="D128" s="69"/>
      <c r="E128" s="70"/>
      <c r="F128" s="23"/>
      <c r="G128" s="23"/>
      <c r="H128" s="23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</row>
    <row r="129">
      <c r="A129" s="23"/>
      <c r="B129" s="23"/>
      <c r="C129" s="23"/>
      <c r="D129" s="69"/>
      <c r="E129" s="70"/>
      <c r="F129" s="23"/>
      <c r="G129" s="23"/>
      <c r="H129" s="23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</row>
    <row r="130">
      <c r="A130" s="23"/>
      <c r="B130" s="23"/>
      <c r="C130" s="23"/>
      <c r="D130" s="69"/>
      <c r="E130" s="70"/>
      <c r="F130" s="23"/>
      <c r="G130" s="23"/>
      <c r="H130" s="23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</row>
    <row r="131">
      <c r="A131" s="23"/>
      <c r="B131" s="23"/>
      <c r="C131" s="23"/>
      <c r="D131" s="69"/>
      <c r="E131" s="70"/>
      <c r="F131" s="23"/>
      <c r="G131" s="23"/>
      <c r="H131" s="23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</row>
    <row r="132">
      <c r="A132" s="23"/>
      <c r="B132" s="23"/>
      <c r="C132" s="23"/>
      <c r="D132" s="69"/>
      <c r="E132" s="70"/>
      <c r="F132" s="23"/>
      <c r="G132" s="23"/>
      <c r="H132" s="23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</row>
    <row r="133">
      <c r="A133" s="23"/>
      <c r="B133" s="23"/>
      <c r="C133" s="23"/>
      <c r="D133" s="69"/>
      <c r="E133" s="70"/>
      <c r="F133" s="23"/>
      <c r="G133" s="23"/>
      <c r="H133" s="23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</row>
    <row r="134">
      <c r="A134" s="23"/>
      <c r="B134" s="23"/>
      <c r="C134" s="23"/>
      <c r="D134" s="69"/>
      <c r="E134" s="70"/>
      <c r="F134" s="23"/>
      <c r="G134" s="23"/>
      <c r="H134" s="23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</row>
    <row r="135">
      <c r="A135" s="23"/>
      <c r="B135" s="23"/>
      <c r="C135" s="23"/>
      <c r="D135" s="69"/>
      <c r="E135" s="70"/>
      <c r="F135" s="23"/>
      <c r="G135" s="23"/>
      <c r="H135" s="23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</row>
    <row r="136">
      <c r="A136" s="23"/>
      <c r="B136" s="23"/>
      <c r="C136" s="23"/>
      <c r="D136" s="69"/>
      <c r="E136" s="70"/>
      <c r="F136" s="23"/>
      <c r="G136" s="23"/>
      <c r="H136" s="23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</row>
    <row r="137">
      <c r="A137" s="23"/>
      <c r="B137" s="23"/>
      <c r="C137" s="23"/>
      <c r="D137" s="69"/>
      <c r="E137" s="70"/>
      <c r="F137" s="23"/>
      <c r="G137" s="23"/>
      <c r="H137" s="23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</row>
    <row r="138">
      <c r="A138" s="23"/>
      <c r="B138" s="23"/>
      <c r="C138" s="23"/>
      <c r="D138" s="69"/>
      <c r="E138" s="70"/>
      <c r="F138" s="23"/>
      <c r="G138" s="23"/>
      <c r="H138" s="23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</row>
    <row r="139">
      <c r="A139" s="23"/>
      <c r="B139" s="23"/>
      <c r="C139" s="23"/>
      <c r="D139" s="69"/>
      <c r="E139" s="70"/>
      <c r="F139" s="23"/>
      <c r="G139" s="23"/>
      <c r="H139" s="23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</row>
    <row r="140">
      <c r="A140" s="23"/>
      <c r="B140" s="23"/>
      <c r="C140" s="23"/>
      <c r="D140" s="69"/>
      <c r="E140" s="70"/>
      <c r="F140" s="23"/>
      <c r="G140" s="23"/>
      <c r="H140" s="23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</row>
    <row r="141">
      <c r="A141" s="23"/>
      <c r="B141" s="23"/>
      <c r="C141" s="23"/>
      <c r="D141" s="69"/>
      <c r="E141" s="70"/>
      <c r="F141" s="23"/>
      <c r="G141" s="23"/>
      <c r="H141" s="23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</row>
    <row r="142">
      <c r="A142" s="23"/>
      <c r="B142" s="23"/>
      <c r="C142" s="23"/>
      <c r="D142" s="69"/>
      <c r="E142" s="70"/>
      <c r="F142" s="23"/>
      <c r="G142" s="23"/>
      <c r="H142" s="23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</row>
    <row r="143">
      <c r="A143" s="23"/>
      <c r="B143" s="23"/>
      <c r="C143" s="23"/>
      <c r="D143" s="69"/>
      <c r="E143" s="70"/>
      <c r="F143" s="23"/>
      <c r="G143" s="23"/>
      <c r="H143" s="23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</row>
    <row r="144">
      <c r="A144" s="23"/>
      <c r="B144" s="23"/>
      <c r="C144" s="23"/>
      <c r="D144" s="69"/>
      <c r="E144" s="70"/>
      <c r="F144" s="23"/>
      <c r="G144" s="23"/>
      <c r="H144" s="23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</row>
    <row r="145">
      <c r="A145" s="23"/>
      <c r="B145" s="23"/>
      <c r="C145" s="23"/>
      <c r="D145" s="69"/>
      <c r="E145" s="70"/>
      <c r="F145" s="23"/>
      <c r="G145" s="23"/>
      <c r="H145" s="23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</row>
    <row r="146">
      <c r="A146" s="23"/>
      <c r="B146" s="23"/>
      <c r="C146" s="23"/>
      <c r="D146" s="69"/>
      <c r="E146" s="70"/>
      <c r="F146" s="23"/>
      <c r="G146" s="23"/>
      <c r="H146" s="23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</row>
    <row r="147">
      <c r="A147" s="23"/>
      <c r="B147" s="23"/>
      <c r="C147" s="23"/>
      <c r="D147" s="69"/>
      <c r="E147" s="70"/>
      <c r="F147" s="23"/>
      <c r="G147" s="23"/>
      <c r="H147" s="23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</row>
    <row r="148">
      <c r="A148" s="23"/>
      <c r="B148" s="23"/>
      <c r="C148" s="23"/>
      <c r="D148" s="69"/>
      <c r="E148" s="70"/>
      <c r="F148" s="23"/>
      <c r="G148" s="23"/>
      <c r="H148" s="23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</row>
    <row r="149">
      <c r="A149" s="23"/>
      <c r="B149" s="23"/>
      <c r="C149" s="23"/>
      <c r="D149" s="69"/>
      <c r="E149" s="70"/>
      <c r="F149" s="23"/>
      <c r="G149" s="23"/>
      <c r="H149" s="23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</row>
    <row r="150">
      <c r="A150" s="23"/>
      <c r="B150" s="23"/>
      <c r="C150" s="23"/>
      <c r="D150" s="69"/>
      <c r="E150" s="70"/>
      <c r="F150" s="23"/>
      <c r="G150" s="23"/>
      <c r="H150" s="23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</row>
    <row r="151">
      <c r="A151" s="23"/>
      <c r="B151" s="23"/>
      <c r="C151" s="23"/>
      <c r="D151" s="69"/>
      <c r="E151" s="70"/>
      <c r="F151" s="23"/>
      <c r="G151" s="23"/>
      <c r="H151" s="23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</row>
    <row r="152">
      <c r="A152" s="23"/>
      <c r="B152" s="23"/>
      <c r="C152" s="23"/>
      <c r="D152" s="69"/>
      <c r="E152" s="70"/>
      <c r="F152" s="23"/>
      <c r="G152" s="23"/>
      <c r="H152" s="23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</row>
    <row r="153">
      <c r="A153" s="23"/>
      <c r="B153" s="23"/>
      <c r="C153" s="23"/>
      <c r="D153" s="69"/>
      <c r="E153" s="70"/>
      <c r="F153" s="23"/>
      <c r="G153" s="23"/>
      <c r="H153" s="23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</row>
    <row r="154">
      <c r="A154" s="23"/>
      <c r="B154" s="23"/>
      <c r="C154" s="23"/>
      <c r="D154" s="69"/>
      <c r="E154" s="70"/>
      <c r="F154" s="23"/>
      <c r="G154" s="23"/>
      <c r="H154" s="23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</row>
    <row r="155">
      <c r="A155" s="23"/>
      <c r="B155" s="23"/>
      <c r="C155" s="23"/>
      <c r="D155" s="69"/>
      <c r="E155" s="70"/>
      <c r="F155" s="23"/>
      <c r="G155" s="23"/>
      <c r="H155" s="23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</row>
    <row r="156">
      <c r="A156" s="23"/>
      <c r="B156" s="23"/>
      <c r="C156" s="23"/>
      <c r="D156" s="69"/>
      <c r="E156" s="70"/>
      <c r="F156" s="23"/>
      <c r="G156" s="23"/>
      <c r="H156" s="23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</row>
    <row r="157">
      <c r="A157" s="23"/>
      <c r="B157" s="23"/>
      <c r="C157" s="23"/>
      <c r="D157" s="69"/>
      <c r="E157" s="70"/>
      <c r="F157" s="23"/>
      <c r="G157" s="23"/>
      <c r="H157" s="23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</row>
    <row r="158">
      <c r="A158" s="23"/>
      <c r="B158" s="23"/>
      <c r="C158" s="23"/>
      <c r="D158" s="69"/>
      <c r="E158" s="70"/>
      <c r="F158" s="23"/>
      <c r="G158" s="23"/>
      <c r="H158" s="23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</row>
    <row r="159">
      <c r="A159" s="23"/>
      <c r="B159" s="23"/>
      <c r="C159" s="23"/>
      <c r="D159" s="69"/>
      <c r="E159" s="70"/>
      <c r="F159" s="23"/>
      <c r="G159" s="23"/>
      <c r="H159" s="23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</row>
    <row r="160">
      <c r="A160" s="23"/>
      <c r="B160" s="23"/>
      <c r="C160" s="23"/>
      <c r="D160" s="69"/>
      <c r="E160" s="70"/>
      <c r="F160" s="23"/>
      <c r="G160" s="23"/>
      <c r="H160" s="23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</row>
    <row r="161">
      <c r="A161" s="23"/>
      <c r="B161" s="23"/>
      <c r="C161" s="23"/>
      <c r="D161" s="69"/>
      <c r="E161" s="70"/>
      <c r="F161" s="23"/>
      <c r="G161" s="23"/>
      <c r="H161" s="23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</row>
    <row r="162">
      <c r="A162" s="23"/>
      <c r="B162" s="23"/>
      <c r="C162" s="23"/>
      <c r="D162" s="69"/>
      <c r="E162" s="70"/>
      <c r="F162" s="23"/>
      <c r="G162" s="23"/>
      <c r="H162" s="23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</row>
    <row r="163">
      <c r="A163" s="23"/>
      <c r="B163" s="23"/>
      <c r="C163" s="23"/>
      <c r="D163" s="69"/>
      <c r="E163" s="70"/>
      <c r="F163" s="23"/>
      <c r="G163" s="23"/>
      <c r="H163" s="23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</row>
    <row r="164">
      <c r="A164" s="23"/>
      <c r="B164" s="23"/>
      <c r="C164" s="23"/>
      <c r="D164" s="69"/>
      <c r="E164" s="70"/>
      <c r="F164" s="23"/>
      <c r="G164" s="23"/>
      <c r="H164" s="23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</row>
    <row r="165">
      <c r="A165" s="23"/>
      <c r="B165" s="23"/>
      <c r="C165" s="23"/>
      <c r="D165" s="69"/>
      <c r="E165" s="70"/>
      <c r="F165" s="23"/>
      <c r="G165" s="23"/>
      <c r="H165" s="23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</row>
    <row r="166">
      <c r="A166" s="23"/>
      <c r="B166" s="23"/>
      <c r="C166" s="23"/>
      <c r="D166" s="69"/>
      <c r="E166" s="70"/>
      <c r="F166" s="23"/>
      <c r="G166" s="23"/>
      <c r="H166" s="23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</row>
    <row r="167">
      <c r="A167" s="23"/>
      <c r="B167" s="23"/>
      <c r="C167" s="23"/>
      <c r="D167" s="69"/>
      <c r="E167" s="70"/>
      <c r="F167" s="23"/>
      <c r="G167" s="23"/>
      <c r="H167" s="23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</row>
    <row r="168">
      <c r="A168" s="23"/>
      <c r="B168" s="23"/>
      <c r="C168" s="23"/>
      <c r="D168" s="69"/>
      <c r="E168" s="70"/>
      <c r="F168" s="23"/>
      <c r="G168" s="23"/>
      <c r="H168" s="23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</row>
    <row r="169">
      <c r="A169" s="23"/>
      <c r="B169" s="23"/>
      <c r="C169" s="23"/>
      <c r="D169" s="69"/>
      <c r="E169" s="70"/>
      <c r="F169" s="23"/>
      <c r="G169" s="23"/>
      <c r="H169" s="23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</row>
    <row r="170">
      <c r="A170" s="23"/>
      <c r="B170" s="23"/>
      <c r="C170" s="23"/>
      <c r="D170" s="69"/>
      <c r="E170" s="70"/>
      <c r="F170" s="23"/>
      <c r="G170" s="23"/>
      <c r="H170" s="23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</row>
    <row r="171">
      <c r="A171" s="23"/>
      <c r="B171" s="23"/>
      <c r="C171" s="23"/>
      <c r="D171" s="69"/>
      <c r="E171" s="70"/>
      <c r="F171" s="23"/>
      <c r="G171" s="23"/>
      <c r="H171" s="23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</row>
    <row r="172">
      <c r="A172" s="23"/>
      <c r="B172" s="23"/>
      <c r="C172" s="23"/>
      <c r="D172" s="69"/>
      <c r="E172" s="70"/>
      <c r="F172" s="23"/>
      <c r="G172" s="23"/>
      <c r="H172" s="23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</row>
    <row r="173">
      <c r="A173" s="23"/>
      <c r="B173" s="23"/>
      <c r="C173" s="23"/>
      <c r="D173" s="69"/>
      <c r="E173" s="70"/>
      <c r="F173" s="23"/>
      <c r="G173" s="23"/>
      <c r="H173" s="23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</row>
    <row r="174">
      <c r="A174" s="23"/>
      <c r="B174" s="23"/>
      <c r="C174" s="23"/>
      <c r="D174" s="69"/>
      <c r="E174" s="70"/>
      <c r="F174" s="23"/>
      <c r="G174" s="23"/>
      <c r="H174" s="23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</row>
    <row r="175">
      <c r="A175" s="23"/>
      <c r="B175" s="23"/>
      <c r="C175" s="23"/>
      <c r="D175" s="69"/>
      <c r="E175" s="70"/>
      <c r="F175" s="23"/>
      <c r="G175" s="23"/>
      <c r="H175" s="23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</row>
    <row r="176">
      <c r="A176" s="23"/>
      <c r="B176" s="23"/>
      <c r="C176" s="23"/>
      <c r="D176" s="69"/>
      <c r="E176" s="70"/>
      <c r="F176" s="23"/>
      <c r="G176" s="23"/>
      <c r="H176" s="23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</row>
    <row r="177">
      <c r="A177" s="23"/>
      <c r="B177" s="23"/>
      <c r="C177" s="23"/>
      <c r="D177" s="69"/>
      <c r="E177" s="70"/>
      <c r="F177" s="23"/>
      <c r="G177" s="23"/>
      <c r="H177" s="23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</row>
    <row r="178">
      <c r="A178" s="23"/>
      <c r="B178" s="23"/>
      <c r="C178" s="23"/>
      <c r="D178" s="69"/>
      <c r="E178" s="70"/>
      <c r="F178" s="23"/>
      <c r="G178" s="23"/>
      <c r="H178" s="23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</row>
    <row r="179">
      <c r="A179" s="23"/>
      <c r="B179" s="23"/>
      <c r="C179" s="23"/>
      <c r="D179" s="69"/>
      <c r="E179" s="70"/>
      <c r="F179" s="23"/>
      <c r="G179" s="23"/>
      <c r="H179" s="23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</row>
    <row r="180">
      <c r="A180" s="23"/>
      <c r="B180" s="23"/>
      <c r="C180" s="23"/>
      <c r="D180" s="69"/>
      <c r="E180" s="70"/>
      <c r="F180" s="23"/>
      <c r="G180" s="23"/>
      <c r="H180" s="23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</row>
    <row r="181">
      <c r="A181" s="23"/>
      <c r="B181" s="23"/>
      <c r="C181" s="23"/>
      <c r="D181" s="69"/>
      <c r="E181" s="70"/>
      <c r="F181" s="23"/>
      <c r="G181" s="23"/>
      <c r="H181" s="23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</row>
    <row r="182">
      <c r="A182" s="23"/>
      <c r="B182" s="23"/>
      <c r="C182" s="23"/>
      <c r="D182" s="69"/>
      <c r="E182" s="70"/>
      <c r="F182" s="23"/>
      <c r="G182" s="23"/>
      <c r="H182" s="23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</row>
    <row r="183">
      <c r="A183" s="23"/>
      <c r="B183" s="23"/>
      <c r="C183" s="23"/>
      <c r="D183" s="69"/>
      <c r="E183" s="70"/>
      <c r="F183" s="23"/>
      <c r="G183" s="23"/>
      <c r="H183" s="23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</row>
    <row r="184">
      <c r="A184" s="23"/>
      <c r="B184" s="23"/>
      <c r="C184" s="23"/>
      <c r="D184" s="69"/>
      <c r="E184" s="70"/>
      <c r="F184" s="23"/>
      <c r="G184" s="23"/>
      <c r="H184" s="23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</row>
    <row r="185">
      <c r="A185" s="23"/>
      <c r="B185" s="23"/>
      <c r="C185" s="23"/>
      <c r="D185" s="69"/>
      <c r="E185" s="70"/>
      <c r="F185" s="23"/>
      <c r="G185" s="23"/>
      <c r="H185" s="23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</row>
    <row r="186">
      <c r="A186" s="23"/>
      <c r="B186" s="23"/>
      <c r="C186" s="23"/>
      <c r="D186" s="69"/>
      <c r="E186" s="70"/>
      <c r="F186" s="23"/>
      <c r="G186" s="23"/>
      <c r="H186" s="23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</row>
    <row r="187">
      <c r="A187" s="23"/>
      <c r="B187" s="23"/>
      <c r="C187" s="23"/>
      <c r="D187" s="69"/>
      <c r="E187" s="70"/>
      <c r="F187" s="23"/>
      <c r="G187" s="23"/>
      <c r="H187" s="23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</row>
    <row r="188">
      <c r="A188" s="23"/>
      <c r="B188" s="23"/>
      <c r="C188" s="23"/>
      <c r="D188" s="69"/>
      <c r="E188" s="70"/>
      <c r="F188" s="23"/>
      <c r="G188" s="23"/>
      <c r="H188" s="23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</row>
    <row r="189">
      <c r="A189" s="23"/>
      <c r="B189" s="23"/>
      <c r="C189" s="23"/>
      <c r="D189" s="69"/>
      <c r="E189" s="70"/>
      <c r="F189" s="23"/>
      <c r="G189" s="23"/>
      <c r="H189" s="23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</row>
    <row r="190">
      <c r="A190" s="23"/>
      <c r="B190" s="23"/>
      <c r="C190" s="23"/>
      <c r="D190" s="69"/>
      <c r="E190" s="70"/>
      <c r="F190" s="23"/>
      <c r="G190" s="23"/>
      <c r="H190" s="23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</row>
    <row r="191">
      <c r="A191" s="23"/>
      <c r="B191" s="23"/>
      <c r="C191" s="23"/>
      <c r="D191" s="69"/>
      <c r="E191" s="70"/>
      <c r="F191" s="23"/>
      <c r="G191" s="23"/>
      <c r="H191" s="23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</row>
    <row r="192">
      <c r="A192" s="23"/>
      <c r="B192" s="23"/>
      <c r="C192" s="23"/>
      <c r="D192" s="69"/>
      <c r="E192" s="70"/>
      <c r="F192" s="23"/>
      <c r="G192" s="23"/>
      <c r="H192" s="23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</row>
    <row r="193">
      <c r="A193" s="23"/>
      <c r="B193" s="23"/>
      <c r="C193" s="23"/>
      <c r="D193" s="69"/>
      <c r="E193" s="70"/>
      <c r="F193" s="23"/>
      <c r="G193" s="23"/>
      <c r="H193" s="23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</row>
    <row r="194">
      <c r="A194" s="23"/>
      <c r="B194" s="23"/>
      <c r="C194" s="23"/>
      <c r="D194" s="69"/>
      <c r="E194" s="70"/>
      <c r="F194" s="23"/>
      <c r="G194" s="23"/>
      <c r="H194" s="23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</row>
    <row r="195">
      <c r="A195" s="23"/>
      <c r="B195" s="23"/>
      <c r="C195" s="23"/>
      <c r="D195" s="69"/>
      <c r="E195" s="70"/>
      <c r="F195" s="23"/>
      <c r="G195" s="23"/>
      <c r="H195" s="23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</row>
    <row r="196">
      <c r="A196" s="23"/>
      <c r="B196" s="23"/>
      <c r="C196" s="23"/>
      <c r="D196" s="69"/>
      <c r="E196" s="70"/>
      <c r="F196" s="23"/>
      <c r="G196" s="23"/>
      <c r="H196" s="23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</row>
    <row r="197">
      <c r="A197" s="23"/>
      <c r="B197" s="23"/>
      <c r="C197" s="23"/>
      <c r="D197" s="69"/>
      <c r="E197" s="70"/>
      <c r="F197" s="23"/>
      <c r="G197" s="23"/>
      <c r="H197" s="23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</row>
    <row r="198">
      <c r="A198" s="23"/>
      <c r="B198" s="23"/>
      <c r="C198" s="23"/>
      <c r="D198" s="69"/>
      <c r="E198" s="70"/>
      <c r="F198" s="23"/>
      <c r="G198" s="23"/>
      <c r="H198" s="23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</row>
    <row r="199">
      <c r="A199" s="23"/>
      <c r="B199" s="23"/>
      <c r="C199" s="23"/>
      <c r="D199" s="69"/>
      <c r="E199" s="70"/>
      <c r="F199" s="23"/>
      <c r="G199" s="23"/>
      <c r="H199" s="23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</row>
    <row r="200">
      <c r="A200" s="23"/>
      <c r="B200" s="23"/>
      <c r="C200" s="23"/>
      <c r="D200" s="69"/>
      <c r="E200" s="70"/>
      <c r="F200" s="23"/>
      <c r="G200" s="23"/>
      <c r="H200" s="23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</row>
    <row r="201">
      <c r="A201" s="23"/>
      <c r="B201" s="23"/>
      <c r="C201" s="23"/>
      <c r="D201" s="69"/>
      <c r="E201" s="70"/>
      <c r="F201" s="23"/>
      <c r="G201" s="23"/>
      <c r="H201" s="23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</row>
    <row r="202">
      <c r="A202" s="23"/>
      <c r="B202" s="23"/>
      <c r="C202" s="23"/>
      <c r="D202" s="69"/>
      <c r="E202" s="70"/>
      <c r="F202" s="23"/>
      <c r="G202" s="23"/>
      <c r="H202" s="23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</row>
    <row r="203">
      <c r="A203" s="23"/>
      <c r="B203" s="23"/>
      <c r="C203" s="23"/>
      <c r="D203" s="69"/>
      <c r="E203" s="70"/>
      <c r="F203" s="23"/>
      <c r="G203" s="23"/>
      <c r="H203" s="23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</row>
    <row r="204">
      <c r="A204" s="23"/>
      <c r="B204" s="23"/>
      <c r="C204" s="23"/>
      <c r="D204" s="69"/>
      <c r="E204" s="70"/>
      <c r="F204" s="23"/>
      <c r="G204" s="23"/>
      <c r="H204" s="23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</row>
    <row r="205">
      <c r="A205" s="23"/>
      <c r="B205" s="23"/>
      <c r="C205" s="23"/>
      <c r="D205" s="69"/>
      <c r="E205" s="70"/>
      <c r="F205" s="23"/>
      <c r="G205" s="23"/>
      <c r="H205" s="23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</row>
    <row r="206">
      <c r="A206" s="23"/>
      <c r="B206" s="23"/>
      <c r="C206" s="23"/>
      <c r="D206" s="69"/>
      <c r="E206" s="70"/>
      <c r="F206" s="23"/>
      <c r="G206" s="23"/>
      <c r="H206" s="23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</row>
    <row r="207">
      <c r="A207" s="23"/>
      <c r="B207" s="23"/>
      <c r="C207" s="23"/>
      <c r="D207" s="69"/>
      <c r="E207" s="70"/>
      <c r="F207" s="23"/>
      <c r="G207" s="23"/>
      <c r="H207" s="23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</row>
    <row r="208">
      <c r="A208" s="23"/>
      <c r="B208" s="23"/>
      <c r="C208" s="23"/>
      <c r="D208" s="69"/>
      <c r="E208" s="70"/>
      <c r="F208" s="23"/>
      <c r="G208" s="23"/>
      <c r="H208" s="23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</row>
    <row r="209">
      <c r="A209" s="23"/>
      <c r="B209" s="23"/>
      <c r="C209" s="23"/>
      <c r="D209" s="69"/>
      <c r="E209" s="70"/>
      <c r="F209" s="23"/>
      <c r="G209" s="23"/>
      <c r="H209" s="23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</row>
    <row r="210">
      <c r="A210" s="23"/>
      <c r="B210" s="23"/>
      <c r="C210" s="23"/>
      <c r="D210" s="69"/>
      <c r="E210" s="70"/>
      <c r="F210" s="23"/>
      <c r="G210" s="23"/>
      <c r="H210" s="23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</row>
    <row r="211">
      <c r="A211" s="23"/>
      <c r="B211" s="23"/>
      <c r="C211" s="23"/>
      <c r="D211" s="69"/>
      <c r="E211" s="70"/>
      <c r="F211" s="23"/>
      <c r="G211" s="23"/>
      <c r="H211" s="23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</row>
    <row r="212">
      <c r="A212" s="23"/>
      <c r="B212" s="23"/>
      <c r="C212" s="23"/>
      <c r="D212" s="69"/>
      <c r="E212" s="70"/>
      <c r="F212" s="23"/>
      <c r="G212" s="23"/>
      <c r="H212" s="23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</row>
    <row r="213">
      <c r="A213" s="23"/>
      <c r="B213" s="23"/>
      <c r="C213" s="23"/>
      <c r="D213" s="69"/>
      <c r="E213" s="70"/>
      <c r="F213" s="23"/>
      <c r="G213" s="23"/>
      <c r="H213" s="23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</row>
    <row r="214">
      <c r="A214" s="23"/>
      <c r="B214" s="23"/>
      <c r="C214" s="23"/>
      <c r="D214" s="69"/>
      <c r="E214" s="70"/>
      <c r="F214" s="23"/>
      <c r="G214" s="23"/>
      <c r="H214" s="23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</row>
    <row r="215">
      <c r="A215" s="23"/>
      <c r="B215" s="23"/>
      <c r="C215" s="23"/>
      <c r="D215" s="69"/>
      <c r="E215" s="70"/>
      <c r="F215" s="23"/>
      <c r="G215" s="23"/>
      <c r="H215" s="23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</row>
    <row r="216">
      <c r="A216" s="23"/>
      <c r="B216" s="23"/>
      <c r="C216" s="23"/>
      <c r="D216" s="69"/>
      <c r="E216" s="70"/>
      <c r="F216" s="23"/>
      <c r="G216" s="23"/>
      <c r="H216" s="23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</row>
    <row r="217">
      <c r="A217" s="23"/>
      <c r="B217" s="23"/>
      <c r="C217" s="23"/>
      <c r="D217" s="69"/>
      <c r="E217" s="70"/>
      <c r="F217" s="23"/>
      <c r="G217" s="23"/>
      <c r="H217" s="23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</row>
    <row r="218">
      <c r="A218" s="23"/>
      <c r="B218" s="23"/>
      <c r="C218" s="23"/>
      <c r="D218" s="69"/>
      <c r="E218" s="70"/>
      <c r="F218" s="23"/>
      <c r="G218" s="23"/>
      <c r="H218" s="23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</row>
    <row r="219">
      <c r="A219" s="23"/>
      <c r="B219" s="23"/>
      <c r="C219" s="23"/>
      <c r="D219" s="69"/>
      <c r="E219" s="70"/>
      <c r="F219" s="23"/>
      <c r="G219" s="23"/>
      <c r="H219" s="23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</row>
    <row r="220">
      <c r="A220" s="23"/>
      <c r="B220" s="23"/>
      <c r="C220" s="23"/>
      <c r="D220" s="69"/>
      <c r="E220" s="70"/>
      <c r="F220" s="23"/>
      <c r="G220" s="23"/>
      <c r="H220" s="23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</row>
    <row r="221">
      <c r="A221" s="23"/>
      <c r="B221" s="23"/>
      <c r="C221" s="23"/>
      <c r="D221" s="69"/>
      <c r="E221" s="70"/>
      <c r="F221" s="23"/>
      <c r="G221" s="23"/>
      <c r="H221" s="23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</row>
    <row r="222">
      <c r="A222" s="23"/>
      <c r="B222" s="23"/>
      <c r="C222" s="23"/>
      <c r="D222" s="69"/>
      <c r="E222" s="70"/>
      <c r="F222" s="23"/>
      <c r="G222" s="23"/>
      <c r="H222" s="23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</row>
    <row r="223">
      <c r="A223" s="23"/>
      <c r="B223" s="23"/>
      <c r="C223" s="23"/>
      <c r="D223" s="69"/>
      <c r="E223" s="70"/>
      <c r="F223" s="23"/>
      <c r="G223" s="23"/>
      <c r="H223" s="23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</row>
    <row r="224">
      <c r="A224" s="23"/>
      <c r="B224" s="23"/>
      <c r="C224" s="23"/>
      <c r="D224" s="69"/>
      <c r="E224" s="70"/>
      <c r="F224" s="23"/>
      <c r="G224" s="23"/>
      <c r="H224" s="23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</row>
    <row r="225">
      <c r="A225" s="23"/>
      <c r="B225" s="23"/>
      <c r="C225" s="23"/>
      <c r="D225" s="69"/>
      <c r="E225" s="70"/>
      <c r="F225" s="23"/>
      <c r="G225" s="23"/>
      <c r="H225" s="23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</row>
    <row r="226">
      <c r="A226" s="23"/>
      <c r="B226" s="23"/>
      <c r="C226" s="23"/>
      <c r="D226" s="69"/>
      <c r="E226" s="70"/>
      <c r="F226" s="23"/>
      <c r="G226" s="23"/>
      <c r="H226" s="23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</row>
    <row r="227">
      <c r="A227" s="23"/>
      <c r="B227" s="23"/>
      <c r="C227" s="23"/>
      <c r="D227" s="69"/>
      <c r="E227" s="70"/>
      <c r="F227" s="23"/>
      <c r="G227" s="23"/>
      <c r="H227" s="23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</row>
    <row r="228">
      <c r="A228" s="23"/>
      <c r="B228" s="23"/>
      <c r="C228" s="23"/>
      <c r="D228" s="69"/>
      <c r="E228" s="70"/>
      <c r="F228" s="23"/>
      <c r="G228" s="23"/>
      <c r="H228" s="23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</row>
    <row r="229">
      <c r="A229" s="23"/>
      <c r="B229" s="23"/>
      <c r="C229" s="23"/>
      <c r="D229" s="69"/>
      <c r="E229" s="70"/>
      <c r="F229" s="23"/>
      <c r="G229" s="23"/>
      <c r="H229" s="23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</row>
    <row r="230">
      <c r="A230" s="23"/>
      <c r="B230" s="23"/>
      <c r="C230" s="23"/>
      <c r="D230" s="69"/>
      <c r="E230" s="70"/>
      <c r="F230" s="23"/>
      <c r="G230" s="23"/>
      <c r="H230" s="23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</row>
    <row r="231">
      <c r="A231" s="23"/>
      <c r="B231" s="23"/>
      <c r="C231" s="23"/>
      <c r="D231" s="69"/>
      <c r="E231" s="70"/>
      <c r="F231" s="23"/>
      <c r="G231" s="23"/>
      <c r="H231" s="23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</row>
    <row r="232">
      <c r="A232" s="23"/>
      <c r="B232" s="23"/>
      <c r="C232" s="23"/>
      <c r="D232" s="69"/>
      <c r="E232" s="70"/>
      <c r="F232" s="23"/>
      <c r="G232" s="23"/>
      <c r="H232" s="23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</row>
    <row r="233">
      <c r="A233" s="23"/>
      <c r="B233" s="23"/>
      <c r="C233" s="23"/>
      <c r="D233" s="69"/>
      <c r="E233" s="70"/>
      <c r="F233" s="23"/>
      <c r="G233" s="23"/>
      <c r="H233" s="23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</row>
    <row r="234">
      <c r="A234" s="23"/>
      <c r="B234" s="23"/>
      <c r="C234" s="23"/>
      <c r="D234" s="69"/>
      <c r="E234" s="70"/>
      <c r="F234" s="23"/>
      <c r="G234" s="23"/>
      <c r="H234" s="23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</row>
    <row r="235">
      <c r="A235" s="23"/>
      <c r="B235" s="23"/>
      <c r="C235" s="23"/>
      <c r="D235" s="69"/>
      <c r="E235" s="70"/>
      <c r="F235" s="23"/>
      <c r="G235" s="23"/>
      <c r="H235" s="23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</row>
    <row r="236">
      <c r="A236" s="23"/>
      <c r="B236" s="23"/>
      <c r="C236" s="23"/>
      <c r="D236" s="69"/>
      <c r="E236" s="70"/>
      <c r="F236" s="23"/>
      <c r="G236" s="23"/>
      <c r="H236" s="23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</row>
    <row r="237">
      <c r="A237" s="23"/>
      <c r="B237" s="23"/>
      <c r="C237" s="23"/>
      <c r="D237" s="69"/>
      <c r="E237" s="70"/>
      <c r="F237" s="23"/>
      <c r="G237" s="23"/>
      <c r="H237" s="23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</row>
    <row r="238">
      <c r="A238" s="23"/>
      <c r="B238" s="23"/>
      <c r="C238" s="23"/>
      <c r="D238" s="69"/>
      <c r="E238" s="70"/>
      <c r="F238" s="23"/>
      <c r="G238" s="23"/>
      <c r="H238" s="23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</row>
    <row r="239">
      <c r="A239" s="23"/>
      <c r="B239" s="23"/>
      <c r="C239" s="23"/>
      <c r="D239" s="69"/>
      <c r="E239" s="70"/>
      <c r="F239" s="23"/>
      <c r="G239" s="23"/>
      <c r="H239" s="23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</row>
    <row r="240">
      <c r="A240" s="23"/>
      <c r="B240" s="23"/>
      <c r="C240" s="23"/>
      <c r="D240" s="69"/>
      <c r="E240" s="70"/>
      <c r="F240" s="23"/>
      <c r="G240" s="23"/>
      <c r="H240" s="23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</row>
    <row r="241">
      <c r="A241" s="23"/>
      <c r="B241" s="23"/>
      <c r="C241" s="23"/>
      <c r="D241" s="69"/>
      <c r="E241" s="70"/>
      <c r="F241" s="23"/>
      <c r="G241" s="23"/>
      <c r="H241" s="23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</row>
    <row r="242">
      <c r="A242" s="23"/>
      <c r="B242" s="23"/>
      <c r="C242" s="23"/>
      <c r="D242" s="69"/>
      <c r="E242" s="70"/>
      <c r="F242" s="23"/>
      <c r="G242" s="23"/>
      <c r="H242" s="23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</row>
    <row r="243">
      <c r="A243" s="23"/>
      <c r="B243" s="23"/>
      <c r="C243" s="23"/>
      <c r="D243" s="69"/>
      <c r="E243" s="70"/>
      <c r="F243" s="23"/>
      <c r="G243" s="23"/>
      <c r="H243" s="23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</row>
    <row r="244">
      <c r="A244" s="23"/>
      <c r="B244" s="23"/>
      <c r="C244" s="23"/>
      <c r="D244" s="69"/>
      <c r="E244" s="70"/>
      <c r="F244" s="23"/>
      <c r="G244" s="23"/>
      <c r="H244" s="23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</row>
    <row r="245">
      <c r="A245" s="23"/>
      <c r="B245" s="23"/>
      <c r="C245" s="23"/>
      <c r="D245" s="69"/>
      <c r="E245" s="70"/>
      <c r="F245" s="23"/>
      <c r="G245" s="23"/>
      <c r="H245" s="23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</row>
    <row r="246">
      <c r="A246" s="23"/>
      <c r="B246" s="23"/>
      <c r="C246" s="23"/>
      <c r="D246" s="69"/>
      <c r="E246" s="70"/>
      <c r="F246" s="23"/>
      <c r="G246" s="23"/>
      <c r="H246" s="23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</row>
    <row r="247">
      <c r="A247" s="23"/>
      <c r="B247" s="23"/>
      <c r="C247" s="23"/>
      <c r="D247" s="69"/>
      <c r="E247" s="70"/>
      <c r="F247" s="23"/>
      <c r="G247" s="23"/>
      <c r="H247" s="23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</row>
    <row r="248">
      <c r="A248" s="23"/>
      <c r="B248" s="23"/>
      <c r="C248" s="23"/>
      <c r="D248" s="69"/>
      <c r="E248" s="70"/>
      <c r="F248" s="23"/>
      <c r="G248" s="23"/>
      <c r="H248" s="23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</row>
    <row r="249">
      <c r="A249" s="23"/>
      <c r="B249" s="23"/>
      <c r="C249" s="23"/>
      <c r="D249" s="69"/>
      <c r="E249" s="70"/>
      <c r="F249" s="23"/>
      <c r="G249" s="23"/>
      <c r="H249" s="23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</row>
    <row r="250">
      <c r="A250" s="23"/>
      <c r="B250" s="23"/>
      <c r="C250" s="23"/>
      <c r="D250" s="69"/>
      <c r="E250" s="70"/>
      <c r="F250" s="23"/>
      <c r="G250" s="23"/>
      <c r="H250" s="23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</row>
    <row r="251">
      <c r="A251" s="23"/>
      <c r="B251" s="23"/>
      <c r="C251" s="23"/>
      <c r="D251" s="69"/>
      <c r="E251" s="70"/>
      <c r="F251" s="23"/>
      <c r="G251" s="23"/>
      <c r="H251" s="23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</row>
    <row r="252">
      <c r="A252" s="23"/>
      <c r="B252" s="23"/>
      <c r="C252" s="23"/>
      <c r="D252" s="69"/>
      <c r="E252" s="70"/>
      <c r="F252" s="23"/>
      <c r="G252" s="23"/>
      <c r="H252" s="23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</row>
    <row r="253">
      <c r="A253" s="23"/>
      <c r="B253" s="23"/>
      <c r="C253" s="23"/>
      <c r="D253" s="69"/>
      <c r="E253" s="70"/>
      <c r="F253" s="23"/>
      <c r="G253" s="23"/>
      <c r="H253" s="23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</row>
    <row r="254">
      <c r="A254" s="23"/>
      <c r="B254" s="23"/>
      <c r="C254" s="23"/>
      <c r="D254" s="69"/>
      <c r="E254" s="70"/>
      <c r="F254" s="23"/>
      <c r="G254" s="23"/>
      <c r="H254" s="23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</row>
    <row r="255">
      <c r="A255" s="23"/>
      <c r="B255" s="23"/>
      <c r="C255" s="23"/>
      <c r="D255" s="69"/>
      <c r="E255" s="70"/>
      <c r="F255" s="23"/>
      <c r="G255" s="23"/>
      <c r="H255" s="23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</row>
    <row r="256">
      <c r="A256" s="23"/>
      <c r="B256" s="23"/>
      <c r="C256" s="23"/>
      <c r="D256" s="69"/>
      <c r="E256" s="70"/>
      <c r="F256" s="23"/>
      <c r="G256" s="23"/>
      <c r="H256" s="23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</row>
    <row r="257">
      <c r="A257" s="23"/>
      <c r="B257" s="23"/>
      <c r="C257" s="23"/>
      <c r="D257" s="69"/>
      <c r="E257" s="70"/>
      <c r="F257" s="23"/>
      <c r="G257" s="23"/>
      <c r="H257" s="23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</row>
    <row r="258">
      <c r="A258" s="23"/>
      <c r="B258" s="23"/>
      <c r="C258" s="23"/>
      <c r="D258" s="69"/>
      <c r="E258" s="70"/>
      <c r="F258" s="23"/>
      <c r="G258" s="23"/>
      <c r="H258" s="23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</row>
    <row r="259">
      <c r="A259" s="23"/>
      <c r="B259" s="23"/>
      <c r="C259" s="23"/>
      <c r="D259" s="69"/>
      <c r="E259" s="70"/>
      <c r="F259" s="23"/>
      <c r="G259" s="23"/>
      <c r="H259" s="23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</row>
    <row r="260">
      <c r="A260" s="23"/>
      <c r="B260" s="23"/>
      <c r="C260" s="23"/>
      <c r="D260" s="69"/>
      <c r="E260" s="70"/>
      <c r="F260" s="23"/>
      <c r="G260" s="23"/>
      <c r="H260" s="23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</row>
    <row r="261">
      <c r="A261" s="23"/>
      <c r="B261" s="23"/>
      <c r="C261" s="23"/>
      <c r="D261" s="69"/>
      <c r="E261" s="70"/>
      <c r="F261" s="23"/>
      <c r="G261" s="23"/>
      <c r="H261" s="23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</row>
    <row r="262">
      <c r="A262" s="23"/>
      <c r="B262" s="23"/>
      <c r="C262" s="23"/>
      <c r="D262" s="69"/>
      <c r="E262" s="70"/>
      <c r="F262" s="23"/>
      <c r="G262" s="23"/>
      <c r="H262" s="23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</row>
    <row r="263">
      <c r="A263" s="23"/>
      <c r="B263" s="23"/>
      <c r="C263" s="23"/>
      <c r="D263" s="69"/>
      <c r="E263" s="70"/>
      <c r="F263" s="23"/>
      <c r="G263" s="23"/>
      <c r="H263" s="23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</row>
    <row r="264">
      <c r="A264" s="23"/>
      <c r="B264" s="23"/>
      <c r="C264" s="23"/>
      <c r="D264" s="69"/>
      <c r="E264" s="70"/>
      <c r="F264" s="23"/>
      <c r="G264" s="23"/>
      <c r="H264" s="23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</row>
    <row r="265">
      <c r="A265" s="23"/>
      <c r="B265" s="23"/>
      <c r="C265" s="23"/>
      <c r="D265" s="69"/>
      <c r="E265" s="70"/>
      <c r="F265" s="23"/>
      <c r="G265" s="23"/>
      <c r="H265" s="23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</row>
    <row r="266">
      <c r="A266" s="23"/>
      <c r="B266" s="23"/>
      <c r="C266" s="23"/>
      <c r="D266" s="69"/>
      <c r="E266" s="70"/>
      <c r="F266" s="23"/>
      <c r="G266" s="23"/>
      <c r="H266" s="23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</row>
    <row r="267">
      <c r="A267" s="23"/>
      <c r="B267" s="23"/>
      <c r="C267" s="23"/>
      <c r="D267" s="69"/>
      <c r="E267" s="70"/>
      <c r="F267" s="23"/>
      <c r="G267" s="23"/>
      <c r="H267" s="23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</row>
    <row r="268">
      <c r="A268" s="23"/>
      <c r="B268" s="23"/>
      <c r="C268" s="23"/>
      <c r="D268" s="69"/>
      <c r="E268" s="70"/>
      <c r="F268" s="23"/>
      <c r="G268" s="23"/>
      <c r="H268" s="23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</row>
    <row r="269">
      <c r="A269" s="23"/>
      <c r="B269" s="23"/>
      <c r="C269" s="23"/>
      <c r="D269" s="69"/>
      <c r="E269" s="70"/>
      <c r="F269" s="23"/>
      <c r="G269" s="23"/>
      <c r="H269" s="23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</row>
    <row r="270">
      <c r="A270" s="23"/>
      <c r="B270" s="23"/>
      <c r="C270" s="23"/>
      <c r="D270" s="69"/>
      <c r="E270" s="70"/>
      <c r="F270" s="23"/>
      <c r="G270" s="23"/>
      <c r="H270" s="23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</row>
    <row r="271">
      <c r="A271" s="23"/>
      <c r="B271" s="23"/>
      <c r="C271" s="23"/>
      <c r="D271" s="69"/>
      <c r="E271" s="70"/>
      <c r="F271" s="23"/>
      <c r="G271" s="23"/>
      <c r="H271" s="23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</row>
    <row r="272">
      <c r="A272" s="23"/>
      <c r="B272" s="23"/>
      <c r="C272" s="23"/>
      <c r="D272" s="69"/>
      <c r="E272" s="70"/>
      <c r="F272" s="23"/>
      <c r="G272" s="23"/>
      <c r="H272" s="23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</row>
    <row r="273">
      <c r="A273" s="23"/>
      <c r="B273" s="23"/>
      <c r="C273" s="23"/>
      <c r="D273" s="69"/>
      <c r="E273" s="70"/>
      <c r="F273" s="23"/>
      <c r="G273" s="23"/>
      <c r="H273" s="23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</row>
    <row r="274">
      <c r="A274" s="23"/>
      <c r="B274" s="23"/>
      <c r="C274" s="23"/>
      <c r="D274" s="69"/>
      <c r="E274" s="70"/>
      <c r="F274" s="23"/>
      <c r="G274" s="23"/>
      <c r="H274" s="23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</row>
    <row r="275">
      <c r="A275" s="23"/>
      <c r="B275" s="23"/>
      <c r="C275" s="23"/>
      <c r="D275" s="69"/>
      <c r="E275" s="70"/>
      <c r="F275" s="23"/>
      <c r="G275" s="23"/>
      <c r="H275" s="23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</row>
    <row r="276">
      <c r="A276" s="23"/>
      <c r="B276" s="23"/>
      <c r="C276" s="23"/>
      <c r="D276" s="69"/>
      <c r="E276" s="70"/>
      <c r="F276" s="23"/>
      <c r="G276" s="23"/>
      <c r="H276" s="23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</row>
    <row r="277">
      <c r="A277" s="23"/>
      <c r="B277" s="23"/>
      <c r="C277" s="23"/>
      <c r="D277" s="69"/>
      <c r="E277" s="70"/>
      <c r="F277" s="23"/>
      <c r="G277" s="23"/>
      <c r="H277" s="23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</row>
    <row r="278">
      <c r="A278" s="23"/>
      <c r="B278" s="23"/>
      <c r="C278" s="23"/>
      <c r="D278" s="69"/>
      <c r="E278" s="70"/>
      <c r="F278" s="23"/>
      <c r="G278" s="23"/>
      <c r="H278" s="23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</row>
    <row r="279">
      <c r="A279" s="23"/>
      <c r="B279" s="23"/>
      <c r="C279" s="23"/>
      <c r="D279" s="69"/>
      <c r="E279" s="70"/>
      <c r="F279" s="23"/>
      <c r="G279" s="23"/>
      <c r="H279" s="23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</row>
    <row r="280">
      <c r="A280" s="23"/>
      <c r="B280" s="23"/>
      <c r="C280" s="23"/>
      <c r="D280" s="69"/>
      <c r="E280" s="70"/>
      <c r="F280" s="23"/>
      <c r="G280" s="23"/>
      <c r="H280" s="23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</row>
    <row r="281">
      <c r="A281" s="23"/>
      <c r="B281" s="23"/>
      <c r="C281" s="23"/>
      <c r="D281" s="69"/>
      <c r="E281" s="70"/>
      <c r="F281" s="23"/>
      <c r="G281" s="23"/>
      <c r="H281" s="23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</row>
    <row r="282">
      <c r="A282" s="23"/>
      <c r="B282" s="23"/>
      <c r="C282" s="23"/>
      <c r="D282" s="69"/>
      <c r="E282" s="70"/>
      <c r="F282" s="23"/>
      <c r="G282" s="23"/>
      <c r="H282" s="23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</row>
    <row r="283">
      <c r="A283" s="23"/>
      <c r="B283" s="23"/>
      <c r="C283" s="23"/>
      <c r="D283" s="69"/>
      <c r="E283" s="70"/>
      <c r="F283" s="23"/>
      <c r="G283" s="23"/>
      <c r="H283" s="23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</row>
    <row r="284">
      <c r="A284" s="23"/>
      <c r="B284" s="23"/>
      <c r="C284" s="23"/>
      <c r="D284" s="69"/>
      <c r="E284" s="70"/>
      <c r="F284" s="23"/>
      <c r="G284" s="23"/>
      <c r="H284" s="23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</row>
    <row r="285">
      <c r="A285" s="23"/>
      <c r="B285" s="23"/>
      <c r="C285" s="23"/>
      <c r="D285" s="69"/>
      <c r="E285" s="70"/>
      <c r="F285" s="23"/>
      <c r="G285" s="23"/>
      <c r="H285" s="23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</row>
    <row r="286">
      <c r="A286" s="23"/>
      <c r="B286" s="23"/>
      <c r="C286" s="23"/>
      <c r="D286" s="69"/>
      <c r="E286" s="70"/>
      <c r="F286" s="23"/>
      <c r="G286" s="23"/>
      <c r="H286" s="23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</row>
    <row r="287">
      <c r="A287" s="23"/>
      <c r="B287" s="23"/>
      <c r="C287" s="23"/>
      <c r="D287" s="69"/>
      <c r="E287" s="70"/>
      <c r="F287" s="23"/>
      <c r="G287" s="23"/>
      <c r="H287" s="23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</row>
    <row r="288">
      <c r="A288" s="23"/>
      <c r="B288" s="23"/>
      <c r="C288" s="23"/>
      <c r="D288" s="69"/>
      <c r="E288" s="70"/>
      <c r="F288" s="23"/>
      <c r="G288" s="23"/>
      <c r="H288" s="23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</row>
    <row r="289">
      <c r="A289" s="23"/>
      <c r="B289" s="23"/>
      <c r="C289" s="23"/>
      <c r="D289" s="69"/>
      <c r="E289" s="70"/>
      <c r="F289" s="23"/>
      <c r="G289" s="23"/>
      <c r="H289" s="23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</row>
    <row r="290">
      <c r="A290" s="23"/>
      <c r="B290" s="23"/>
      <c r="C290" s="23"/>
      <c r="D290" s="69"/>
      <c r="E290" s="70"/>
      <c r="F290" s="23"/>
      <c r="G290" s="23"/>
      <c r="H290" s="23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</row>
    <row r="291">
      <c r="A291" s="23"/>
      <c r="B291" s="23"/>
      <c r="C291" s="23"/>
      <c r="D291" s="69"/>
      <c r="E291" s="70"/>
      <c r="F291" s="23"/>
      <c r="G291" s="23"/>
      <c r="H291" s="23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</row>
    <row r="292">
      <c r="A292" s="23"/>
      <c r="B292" s="23"/>
      <c r="C292" s="23"/>
      <c r="D292" s="69"/>
      <c r="E292" s="70"/>
      <c r="F292" s="23"/>
      <c r="G292" s="23"/>
      <c r="H292" s="23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</row>
    <row r="293">
      <c r="A293" s="23"/>
      <c r="B293" s="23"/>
      <c r="C293" s="23"/>
      <c r="D293" s="69"/>
      <c r="E293" s="70"/>
      <c r="F293" s="23"/>
      <c r="G293" s="23"/>
      <c r="H293" s="23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</row>
    <row r="294">
      <c r="A294" s="23"/>
      <c r="B294" s="23"/>
      <c r="C294" s="23"/>
      <c r="D294" s="69"/>
      <c r="E294" s="70"/>
      <c r="F294" s="23"/>
      <c r="G294" s="23"/>
      <c r="H294" s="23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</row>
    <row r="295">
      <c r="A295" s="23"/>
      <c r="B295" s="23"/>
      <c r="C295" s="23"/>
      <c r="D295" s="69"/>
      <c r="E295" s="70"/>
      <c r="F295" s="23"/>
      <c r="G295" s="23"/>
      <c r="H295" s="23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</row>
    <row r="296">
      <c r="A296" s="23"/>
      <c r="B296" s="23"/>
      <c r="C296" s="23"/>
      <c r="D296" s="69"/>
      <c r="E296" s="70"/>
      <c r="F296" s="23"/>
      <c r="G296" s="23"/>
      <c r="H296" s="23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</row>
    <row r="297">
      <c r="A297" s="23"/>
      <c r="B297" s="23"/>
      <c r="C297" s="23"/>
      <c r="D297" s="69"/>
      <c r="E297" s="70"/>
      <c r="F297" s="23"/>
      <c r="G297" s="23"/>
      <c r="H297" s="23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</row>
    <row r="298">
      <c r="A298" s="23"/>
      <c r="B298" s="23"/>
      <c r="C298" s="23"/>
      <c r="D298" s="69"/>
      <c r="E298" s="70"/>
      <c r="F298" s="23"/>
      <c r="G298" s="23"/>
      <c r="H298" s="23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</row>
    <row r="299">
      <c r="A299" s="23"/>
      <c r="B299" s="23"/>
      <c r="C299" s="23"/>
      <c r="D299" s="69"/>
      <c r="E299" s="70"/>
      <c r="F299" s="23"/>
      <c r="G299" s="23"/>
      <c r="H299" s="23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</row>
    <row r="300">
      <c r="A300" s="23"/>
      <c r="B300" s="23"/>
      <c r="C300" s="23"/>
      <c r="D300" s="69"/>
      <c r="E300" s="70"/>
      <c r="F300" s="23"/>
      <c r="G300" s="23"/>
      <c r="H300" s="23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</row>
    <row r="301">
      <c r="A301" s="23"/>
      <c r="B301" s="23"/>
      <c r="C301" s="23"/>
      <c r="D301" s="69"/>
      <c r="E301" s="70"/>
      <c r="F301" s="23"/>
      <c r="G301" s="23"/>
      <c r="H301" s="23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</row>
    <row r="302">
      <c r="A302" s="23"/>
      <c r="B302" s="23"/>
      <c r="C302" s="23"/>
      <c r="D302" s="69"/>
      <c r="E302" s="70"/>
      <c r="F302" s="23"/>
      <c r="G302" s="23"/>
      <c r="H302" s="23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</row>
    <row r="303">
      <c r="A303" s="23"/>
      <c r="B303" s="23"/>
      <c r="C303" s="23"/>
      <c r="D303" s="69"/>
      <c r="E303" s="70"/>
      <c r="F303" s="23"/>
      <c r="G303" s="23"/>
      <c r="H303" s="23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</row>
    <row r="304">
      <c r="A304" s="23"/>
      <c r="B304" s="23"/>
      <c r="C304" s="23"/>
      <c r="D304" s="69"/>
      <c r="E304" s="70"/>
      <c r="F304" s="23"/>
      <c r="G304" s="23"/>
      <c r="H304" s="23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</row>
    <row r="305">
      <c r="A305" s="23"/>
      <c r="B305" s="23"/>
      <c r="C305" s="23"/>
      <c r="D305" s="69"/>
      <c r="E305" s="70"/>
      <c r="F305" s="23"/>
      <c r="G305" s="23"/>
      <c r="H305" s="23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</row>
    <row r="306">
      <c r="A306" s="23"/>
      <c r="B306" s="23"/>
      <c r="C306" s="23"/>
      <c r="D306" s="69"/>
      <c r="E306" s="70"/>
      <c r="F306" s="23"/>
      <c r="G306" s="23"/>
      <c r="H306" s="23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</row>
    <row r="307">
      <c r="A307" s="23"/>
      <c r="B307" s="23"/>
      <c r="C307" s="23"/>
      <c r="D307" s="69"/>
      <c r="E307" s="70"/>
      <c r="F307" s="23"/>
      <c r="G307" s="23"/>
      <c r="H307" s="23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</row>
    <row r="308">
      <c r="A308" s="23"/>
      <c r="B308" s="23"/>
      <c r="C308" s="23"/>
      <c r="D308" s="69"/>
      <c r="E308" s="70"/>
      <c r="F308" s="23"/>
      <c r="G308" s="23"/>
      <c r="H308" s="23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</row>
    <row r="309">
      <c r="A309" s="23"/>
      <c r="B309" s="23"/>
      <c r="C309" s="23"/>
      <c r="D309" s="69"/>
      <c r="E309" s="70"/>
      <c r="F309" s="23"/>
      <c r="G309" s="23"/>
      <c r="H309" s="23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</row>
    <row r="310">
      <c r="A310" s="23"/>
      <c r="B310" s="23"/>
      <c r="C310" s="23"/>
      <c r="D310" s="69"/>
      <c r="E310" s="70"/>
      <c r="F310" s="23"/>
      <c r="G310" s="23"/>
      <c r="H310" s="23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</row>
    <row r="311">
      <c r="A311" s="23"/>
      <c r="B311" s="23"/>
      <c r="C311" s="23"/>
      <c r="D311" s="69"/>
      <c r="E311" s="70"/>
      <c r="F311" s="23"/>
      <c r="G311" s="23"/>
      <c r="H311" s="23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</row>
    <row r="312">
      <c r="A312" s="23"/>
      <c r="B312" s="23"/>
      <c r="C312" s="23"/>
      <c r="D312" s="69"/>
      <c r="E312" s="70"/>
      <c r="F312" s="23"/>
      <c r="G312" s="23"/>
      <c r="H312" s="23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</row>
    <row r="313">
      <c r="A313" s="23"/>
      <c r="B313" s="23"/>
      <c r="C313" s="23"/>
      <c r="D313" s="69"/>
      <c r="E313" s="70"/>
      <c r="F313" s="23"/>
      <c r="G313" s="23"/>
      <c r="H313" s="23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</row>
    <row r="314">
      <c r="A314" s="23"/>
      <c r="B314" s="23"/>
      <c r="C314" s="23"/>
      <c r="D314" s="69"/>
      <c r="E314" s="70"/>
      <c r="F314" s="23"/>
      <c r="G314" s="23"/>
      <c r="H314" s="23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</row>
    <row r="315">
      <c r="A315" s="23"/>
      <c r="B315" s="23"/>
      <c r="C315" s="23"/>
      <c r="D315" s="69"/>
      <c r="E315" s="70"/>
      <c r="F315" s="23"/>
      <c r="G315" s="23"/>
      <c r="H315" s="23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</row>
    <row r="316">
      <c r="A316" s="23"/>
      <c r="B316" s="23"/>
      <c r="C316" s="23"/>
      <c r="D316" s="69"/>
      <c r="E316" s="70"/>
      <c r="F316" s="23"/>
      <c r="G316" s="23"/>
      <c r="H316" s="23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</row>
    <row r="317">
      <c r="A317" s="23"/>
      <c r="B317" s="23"/>
      <c r="C317" s="23"/>
      <c r="D317" s="69"/>
      <c r="E317" s="70"/>
      <c r="F317" s="23"/>
      <c r="G317" s="23"/>
      <c r="H317" s="23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</row>
    <row r="318">
      <c r="A318" s="23"/>
      <c r="B318" s="23"/>
      <c r="C318" s="23"/>
      <c r="D318" s="69"/>
      <c r="E318" s="70"/>
      <c r="F318" s="23"/>
      <c r="G318" s="23"/>
      <c r="H318" s="23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</row>
    <row r="319">
      <c r="A319" s="23"/>
      <c r="B319" s="23"/>
      <c r="C319" s="23"/>
      <c r="D319" s="69"/>
      <c r="E319" s="70"/>
      <c r="F319" s="23"/>
      <c r="G319" s="23"/>
      <c r="H319" s="23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</row>
    <row r="320">
      <c r="A320" s="23"/>
      <c r="B320" s="23"/>
      <c r="C320" s="23"/>
      <c r="D320" s="69"/>
      <c r="E320" s="70"/>
      <c r="F320" s="23"/>
      <c r="G320" s="23"/>
      <c r="H320" s="23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</row>
    <row r="321">
      <c r="A321" s="23"/>
      <c r="B321" s="23"/>
      <c r="C321" s="23"/>
      <c r="D321" s="69"/>
      <c r="E321" s="70"/>
      <c r="F321" s="23"/>
      <c r="G321" s="23"/>
      <c r="H321" s="23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</row>
    <row r="322">
      <c r="A322" s="23"/>
      <c r="B322" s="23"/>
      <c r="C322" s="23"/>
      <c r="D322" s="69"/>
      <c r="E322" s="70"/>
      <c r="F322" s="23"/>
      <c r="G322" s="23"/>
      <c r="H322" s="23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</row>
    <row r="323">
      <c r="A323" s="23"/>
      <c r="B323" s="23"/>
      <c r="C323" s="23"/>
      <c r="D323" s="69"/>
      <c r="E323" s="70"/>
      <c r="F323" s="23"/>
      <c r="G323" s="23"/>
      <c r="H323" s="23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</row>
    <row r="324">
      <c r="A324" s="23"/>
      <c r="B324" s="23"/>
      <c r="C324" s="23"/>
      <c r="D324" s="69"/>
      <c r="E324" s="70"/>
      <c r="F324" s="23"/>
      <c r="G324" s="23"/>
      <c r="H324" s="23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</row>
    <row r="325">
      <c r="A325" s="23"/>
      <c r="B325" s="23"/>
      <c r="C325" s="23"/>
      <c r="D325" s="69"/>
      <c r="E325" s="70"/>
      <c r="F325" s="23"/>
      <c r="G325" s="23"/>
      <c r="H325" s="23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</row>
    <row r="326">
      <c r="A326" s="23"/>
      <c r="B326" s="23"/>
      <c r="C326" s="23"/>
      <c r="D326" s="69"/>
      <c r="E326" s="70"/>
      <c r="F326" s="23"/>
      <c r="G326" s="23"/>
      <c r="H326" s="23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</row>
    <row r="327">
      <c r="A327" s="23"/>
      <c r="B327" s="23"/>
      <c r="C327" s="23"/>
      <c r="D327" s="69"/>
      <c r="E327" s="70"/>
      <c r="F327" s="23"/>
      <c r="G327" s="23"/>
      <c r="H327" s="23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</row>
    <row r="328">
      <c r="A328" s="23"/>
      <c r="B328" s="23"/>
      <c r="C328" s="23"/>
      <c r="D328" s="69"/>
      <c r="E328" s="70"/>
      <c r="F328" s="23"/>
      <c r="G328" s="23"/>
      <c r="H328" s="23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</row>
    <row r="329">
      <c r="A329" s="23"/>
      <c r="B329" s="23"/>
      <c r="C329" s="23"/>
      <c r="D329" s="69"/>
      <c r="E329" s="70"/>
      <c r="F329" s="23"/>
      <c r="G329" s="23"/>
      <c r="H329" s="23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</row>
    <row r="330">
      <c r="A330" s="23"/>
      <c r="B330" s="23"/>
      <c r="C330" s="23"/>
      <c r="D330" s="69"/>
      <c r="E330" s="70"/>
      <c r="F330" s="23"/>
      <c r="G330" s="23"/>
      <c r="H330" s="23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</row>
    <row r="331">
      <c r="A331" s="23"/>
      <c r="B331" s="23"/>
      <c r="C331" s="23"/>
      <c r="D331" s="69"/>
      <c r="E331" s="70"/>
      <c r="F331" s="23"/>
      <c r="G331" s="23"/>
      <c r="H331" s="23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</row>
    <row r="332">
      <c r="A332" s="23"/>
      <c r="B332" s="23"/>
      <c r="C332" s="23"/>
      <c r="D332" s="69"/>
      <c r="E332" s="70"/>
      <c r="F332" s="23"/>
      <c r="G332" s="23"/>
      <c r="H332" s="23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</row>
    <row r="333">
      <c r="A333" s="23"/>
      <c r="B333" s="23"/>
      <c r="C333" s="23"/>
      <c r="D333" s="69"/>
      <c r="E333" s="70"/>
      <c r="F333" s="23"/>
      <c r="G333" s="23"/>
      <c r="H333" s="23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</row>
    <row r="334">
      <c r="A334" s="23"/>
      <c r="B334" s="23"/>
      <c r="C334" s="23"/>
      <c r="D334" s="69"/>
      <c r="E334" s="70"/>
      <c r="F334" s="23"/>
      <c r="G334" s="23"/>
      <c r="H334" s="23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</row>
    <row r="335">
      <c r="A335" s="23"/>
      <c r="B335" s="23"/>
      <c r="C335" s="23"/>
      <c r="D335" s="69"/>
      <c r="E335" s="70"/>
      <c r="F335" s="23"/>
      <c r="G335" s="23"/>
      <c r="H335" s="23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</row>
    <row r="336">
      <c r="A336" s="23"/>
      <c r="B336" s="23"/>
      <c r="C336" s="23"/>
      <c r="D336" s="69"/>
      <c r="E336" s="70"/>
      <c r="F336" s="23"/>
      <c r="G336" s="23"/>
      <c r="H336" s="23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</row>
    <row r="337">
      <c r="A337" s="23"/>
      <c r="B337" s="23"/>
      <c r="C337" s="23"/>
      <c r="D337" s="69"/>
      <c r="E337" s="70"/>
      <c r="F337" s="23"/>
      <c r="G337" s="23"/>
      <c r="H337" s="23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</row>
    <row r="338">
      <c r="A338" s="23"/>
      <c r="B338" s="23"/>
      <c r="C338" s="23"/>
      <c r="D338" s="69"/>
      <c r="E338" s="70"/>
      <c r="F338" s="23"/>
      <c r="G338" s="23"/>
      <c r="H338" s="23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</row>
    <row r="339">
      <c r="A339" s="23"/>
      <c r="B339" s="23"/>
      <c r="C339" s="23"/>
      <c r="D339" s="69"/>
      <c r="E339" s="70"/>
      <c r="F339" s="23"/>
      <c r="G339" s="23"/>
      <c r="H339" s="23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</row>
    <row r="340">
      <c r="A340" s="23"/>
      <c r="B340" s="23"/>
      <c r="C340" s="23"/>
      <c r="D340" s="69"/>
      <c r="E340" s="70"/>
      <c r="F340" s="23"/>
      <c r="G340" s="23"/>
      <c r="H340" s="23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</row>
    <row r="341">
      <c r="A341" s="23"/>
      <c r="B341" s="23"/>
      <c r="C341" s="23"/>
      <c r="D341" s="69"/>
      <c r="E341" s="70"/>
      <c r="F341" s="23"/>
      <c r="G341" s="23"/>
      <c r="H341" s="23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</row>
    <row r="342">
      <c r="A342" s="23"/>
      <c r="B342" s="23"/>
      <c r="C342" s="23"/>
      <c r="D342" s="69"/>
      <c r="E342" s="70"/>
      <c r="F342" s="23"/>
      <c r="G342" s="23"/>
      <c r="H342" s="23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</row>
    <row r="343">
      <c r="A343" s="23"/>
      <c r="B343" s="23"/>
      <c r="C343" s="23"/>
      <c r="D343" s="69"/>
      <c r="E343" s="70"/>
      <c r="F343" s="23"/>
      <c r="G343" s="23"/>
      <c r="H343" s="23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</row>
    <row r="344">
      <c r="A344" s="23"/>
      <c r="B344" s="23"/>
      <c r="C344" s="23"/>
      <c r="D344" s="69"/>
      <c r="E344" s="70"/>
      <c r="F344" s="23"/>
      <c r="G344" s="23"/>
      <c r="H344" s="23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</row>
    <row r="345">
      <c r="A345" s="23"/>
      <c r="B345" s="23"/>
      <c r="C345" s="23"/>
      <c r="D345" s="69"/>
      <c r="E345" s="70"/>
      <c r="F345" s="23"/>
      <c r="G345" s="23"/>
      <c r="H345" s="23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</row>
    <row r="346">
      <c r="A346" s="23"/>
      <c r="B346" s="23"/>
      <c r="C346" s="23"/>
      <c r="D346" s="69"/>
      <c r="E346" s="70"/>
      <c r="F346" s="23"/>
      <c r="G346" s="23"/>
      <c r="H346" s="23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</row>
    <row r="347">
      <c r="A347" s="23"/>
      <c r="B347" s="23"/>
      <c r="C347" s="23"/>
      <c r="D347" s="69"/>
      <c r="E347" s="70"/>
      <c r="F347" s="23"/>
      <c r="G347" s="23"/>
      <c r="H347" s="23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</row>
    <row r="348">
      <c r="A348" s="23"/>
      <c r="B348" s="23"/>
      <c r="C348" s="23"/>
      <c r="D348" s="69"/>
      <c r="E348" s="70"/>
      <c r="F348" s="23"/>
      <c r="G348" s="23"/>
      <c r="H348" s="23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</row>
    <row r="349">
      <c r="A349" s="23"/>
      <c r="B349" s="23"/>
      <c r="C349" s="23"/>
      <c r="D349" s="69"/>
      <c r="E349" s="70"/>
      <c r="F349" s="23"/>
      <c r="G349" s="23"/>
      <c r="H349" s="23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</row>
    <row r="350">
      <c r="A350" s="23"/>
      <c r="B350" s="23"/>
      <c r="C350" s="23"/>
      <c r="D350" s="69"/>
      <c r="E350" s="70"/>
      <c r="F350" s="23"/>
      <c r="G350" s="23"/>
      <c r="H350" s="23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</row>
    <row r="351">
      <c r="A351" s="23"/>
      <c r="B351" s="23"/>
      <c r="C351" s="23"/>
      <c r="D351" s="69"/>
      <c r="E351" s="70"/>
      <c r="F351" s="23"/>
      <c r="G351" s="23"/>
      <c r="H351" s="23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</row>
    <row r="352">
      <c r="A352" s="23"/>
      <c r="B352" s="23"/>
      <c r="C352" s="23"/>
      <c r="D352" s="69"/>
      <c r="E352" s="70"/>
      <c r="F352" s="23"/>
      <c r="G352" s="23"/>
      <c r="H352" s="23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</row>
    <row r="353">
      <c r="A353" s="23"/>
      <c r="B353" s="23"/>
      <c r="C353" s="23"/>
      <c r="D353" s="69"/>
      <c r="E353" s="70"/>
      <c r="F353" s="23"/>
      <c r="G353" s="23"/>
      <c r="H353" s="23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</row>
    <row r="354">
      <c r="A354" s="23"/>
      <c r="B354" s="23"/>
      <c r="C354" s="23"/>
      <c r="D354" s="69"/>
      <c r="E354" s="70"/>
      <c r="F354" s="23"/>
      <c r="G354" s="23"/>
      <c r="H354" s="23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</row>
    <row r="355">
      <c r="A355" s="23"/>
      <c r="B355" s="23"/>
      <c r="C355" s="23"/>
      <c r="D355" s="69"/>
      <c r="E355" s="70"/>
      <c r="F355" s="23"/>
      <c r="G355" s="23"/>
      <c r="H355" s="23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</row>
    <row r="356">
      <c r="A356" s="23"/>
      <c r="B356" s="23"/>
      <c r="C356" s="23"/>
      <c r="D356" s="69"/>
      <c r="E356" s="70"/>
      <c r="F356" s="23"/>
      <c r="G356" s="23"/>
      <c r="H356" s="23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</row>
    <row r="357">
      <c r="A357" s="23"/>
      <c r="B357" s="23"/>
      <c r="C357" s="23"/>
      <c r="D357" s="69"/>
      <c r="E357" s="70"/>
      <c r="F357" s="23"/>
      <c r="G357" s="23"/>
      <c r="H357" s="23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</row>
    <row r="358">
      <c r="A358" s="23"/>
      <c r="B358" s="23"/>
      <c r="C358" s="23"/>
      <c r="D358" s="69"/>
      <c r="E358" s="70"/>
      <c r="F358" s="23"/>
      <c r="G358" s="23"/>
      <c r="H358" s="23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</row>
    <row r="359">
      <c r="A359" s="23"/>
      <c r="B359" s="23"/>
      <c r="C359" s="23"/>
      <c r="D359" s="69"/>
      <c r="E359" s="70"/>
      <c r="F359" s="23"/>
      <c r="G359" s="23"/>
      <c r="H359" s="23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</row>
    <row r="360">
      <c r="A360" s="23"/>
      <c r="B360" s="23"/>
      <c r="C360" s="23"/>
      <c r="D360" s="69"/>
      <c r="E360" s="70"/>
      <c r="F360" s="23"/>
      <c r="G360" s="23"/>
      <c r="H360" s="23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</row>
    <row r="361">
      <c r="A361" s="23"/>
      <c r="B361" s="23"/>
      <c r="C361" s="23"/>
      <c r="D361" s="69"/>
      <c r="E361" s="70"/>
      <c r="F361" s="23"/>
      <c r="G361" s="23"/>
      <c r="H361" s="23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</row>
    <row r="362">
      <c r="A362" s="23"/>
      <c r="B362" s="23"/>
      <c r="C362" s="23"/>
      <c r="D362" s="69"/>
      <c r="E362" s="70"/>
      <c r="F362" s="23"/>
      <c r="G362" s="23"/>
      <c r="H362" s="23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</row>
    <row r="363">
      <c r="A363" s="23"/>
      <c r="B363" s="23"/>
      <c r="C363" s="23"/>
      <c r="D363" s="69"/>
      <c r="E363" s="70"/>
      <c r="F363" s="23"/>
      <c r="G363" s="23"/>
      <c r="H363" s="23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</row>
    <row r="364">
      <c r="A364" s="23"/>
      <c r="B364" s="23"/>
      <c r="C364" s="23"/>
      <c r="D364" s="69"/>
      <c r="E364" s="70"/>
      <c r="F364" s="23"/>
      <c r="G364" s="23"/>
      <c r="H364" s="23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</row>
    <row r="365">
      <c r="A365" s="23"/>
      <c r="B365" s="23"/>
      <c r="C365" s="23"/>
      <c r="D365" s="69"/>
      <c r="E365" s="70"/>
      <c r="F365" s="23"/>
      <c r="G365" s="23"/>
      <c r="H365" s="23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</row>
    <row r="366">
      <c r="A366" s="23"/>
      <c r="B366" s="23"/>
      <c r="C366" s="23"/>
      <c r="D366" s="69"/>
      <c r="E366" s="70"/>
      <c r="F366" s="23"/>
      <c r="G366" s="23"/>
      <c r="H366" s="23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</row>
    <row r="367">
      <c r="A367" s="23"/>
      <c r="B367" s="23"/>
      <c r="C367" s="23"/>
      <c r="D367" s="69"/>
      <c r="E367" s="70"/>
      <c r="F367" s="23"/>
      <c r="G367" s="23"/>
      <c r="H367" s="23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</row>
    <row r="368">
      <c r="A368" s="23"/>
      <c r="B368" s="23"/>
      <c r="C368" s="23"/>
      <c r="D368" s="69"/>
      <c r="E368" s="70"/>
      <c r="F368" s="23"/>
      <c r="G368" s="23"/>
      <c r="H368" s="23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</row>
    <row r="369">
      <c r="A369" s="23"/>
      <c r="B369" s="23"/>
      <c r="C369" s="23"/>
      <c r="D369" s="69"/>
      <c r="E369" s="70"/>
      <c r="F369" s="23"/>
      <c r="G369" s="23"/>
      <c r="H369" s="23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</row>
    <row r="370">
      <c r="A370" s="23"/>
      <c r="B370" s="23"/>
      <c r="C370" s="23"/>
      <c r="D370" s="69"/>
      <c r="E370" s="70"/>
      <c r="F370" s="23"/>
      <c r="G370" s="23"/>
      <c r="H370" s="23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</row>
    <row r="371">
      <c r="A371" s="23"/>
      <c r="B371" s="23"/>
      <c r="C371" s="23"/>
      <c r="D371" s="69"/>
      <c r="E371" s="70"/>
      <c r="F371" s="23"/>
      <c r="G371" s="23"/>
      <c r="H371" s="23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</row>
    <row r="372">
      <c r="A372" s="23"/>
      <c r="B372" s="23"/>
      <c r="C372" s="23"/>
      <c r="D372" s="69"/>
      <c r="E372" s="70"/>
      <c r="F372" s="23"/>
      <c r="G372" s="23"/>
      <c r="H372" s="23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</row>
    <row r="373">
      <c r="A373" s="23"/>
      <c r="B373" s="23"/>
      <c r="C373" s="23"/>
      <c r="D373" s="69"/>
      <c r="E373" s="70"/>
      <c r="F373" s="23"/>
      <c r="G373" s="23"/>
      <c r="H373" s="23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</row>
    <row r="374">
      <c r="A374" s="23"/>
      <c r="B374" s="23"/>
      <c r="C374" s="23"/>
      <c r="D374" s="69"/>
      <c r="E374" s="70"/>
      <c r="F374" s="23"/>
      <c r="G374" s="23"/>
      <c r="H374" s="23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</row>
    <row r="375">
      <c r="A375" s="23"/>
      <c r="B375" s="23"/>
      <c r="C375" s="23"/>
      <c r="D375" s="69"/>
      <c r="E375" s="70"/>
      <c r="F375" s="23"/>
      <c r="G375" s="23"/>
      <c r="H375" s="23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</row>
    <row r="376">
      <c r="A376" s="23"/>
      <c r="B376" s="23"/>
      <c r="C376" s="23"/>
      <c r="D376" s="69"/>
      <c r="E376" s="70"/>
      <c r="F376" s="23"/>
      <c r="G376" s="23"/>
      <c r="H376" s="23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</row>
    <row r="377">
      <c r="A377" s="23"/>
      <c r="B377" s="23"/>
      <c r="C377" s="23"/>
      <c r="D377" s="69"/>
      <c r="E377" s="70"/>
      <c r="F377" s="23"/>
      <c r="G377" s="23"/>
      <c r="H377" s="23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</row>
    <row r="378">
      <c r="A378" s="23"/>
      <c r="B378" s="23"/>
      <c r="C378" s="23"/>
      <c r="D378" s="69"/>
      <c r="E378" s="70"/>
      <c r="F378" s="23"/>
      <c r="G378" s="23"/>
      <c r="H378" s="23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</row>
    <row r="379">
      <c r="A379" s="23"/>
      <c r="B379" s="23"/>
      <c r="C379" s="23"/>
      <c r="D379" s="69"/>
      <c r="E379" s="70"/>
      <c r="F379" s="23"/>
      <c r="G379" s="23"/>
      <c r="H379" s="23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</row>
    <row r="380">
      <c r="A380" s="23"/>
      <c r="B380" s="23"/>
      <c r="C380" s="23"/>
      <c r="D380" s="69"/>
      <c r="E380" s="70"/>
      <c r="F380" s="23"/>
      <c r="G380" s="23"/>
      <c r="H380" s="23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</row>
    <row r="381">
      <c r="A381" s="23"/>
      <c r="B381" s="23"/>
      <c r="C381" s="23"/>
      <c r="D381" s="69"/>
      <c r="E381" s="70"/>
      <c r="F381" s="23"/>
      <c r="G381" s="23"/>
      <c r="H381" s="23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</row>
    <row r="382">
      <c r="A382" s="23"/>
      <c r="B382" s="23"/>
      <c r="C382" s="23"/>
      <c r="D382" s="69"/>
      <c r="E382" s="70"/>
      <c r="F382" s="23"/>
      <c r="G382" s="23"/>
      <c r="H382" s="23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</row>
    <row r="383">
      <c r="A383" s="23"/>
      <c r="B383" s="23"/>
      <c r="C383" s="23"/>
      <c r="D383" s="69"/>
      <c r="E383" s="70"/>
      <c r="F383" s="23"/>
      <c r="G383" s="23"/>
      <c r="H383" s="23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</row>
    <row r="384">
      <c r="A384" s="23"/>
      <c r="B384" s="23"/>
      <c r="C384" s="23"/>
      <c r="D384" s="69"/>
      <c r="E384" s="70"/>
      <c r="F384" s="23"/>
      <c r="G384" s="23"/>
      <c r="H384" s="23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</row>
    <row r="385">
      <c r="A385" s="23"/>
      <c r="B385" s="23"/>
      <c r="C385" s="23"/>
      <c r="D385" s="69"/>
      <c r="E385" s="70"/>
      <c r="F385" s="23"/>
      <c r="G385" s="23"/>
      <c r="H385" s="23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</row>
    <row r="386">
      <c r="A386" s="23"/>
      <c r="B386" s="23"/>
      <c r="C386" s="23"/>
      <c r="D386" s="69"/>
      <c r="E386" s="70"/>
      <c r="F386" s="23"/>
      <c r="G386" s="23"/>
      <c r="H386" s="23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</row>
    <row r="387">
      <c r="A387" s="23"/>
      <c r="B387" s="23"/>
      <c r="C387" s="23"/>
      <c r="D387" s="69"/>
      <c r="E387" s="70"/>
      <c r="F387" s="23"/>
      <c r="G387" s="23"/>
      <c r="H387" s="23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</row>
    <row r="388">
      <c r="A388" s="23"/>
      <c r="B388" s="23"/>
      <c r="C388" s="23"/>
      <c r="D388" s="69"/>
      <c r="E388" s="70"/>
      <c r="F388" s="23"/>
      <c r="G388" s="23"/>
      <c r="H388" s="23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</row>
    <row r="389">
      <c r="A389" s="23"/>
      <c r="B389" s="23"/>
      <c r="C389" s="23"/>
      <c r="D389" s="69"/>
      <c r="E389" s="70"/>
      <c r="F389" s="23"/>
      <c r="G389" s="23"/>
      <c r="H389" s="23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</row>
    <row r="390">
      <c r="A390" s="23"/>
      <c r="B390" s="23"/>
      <c r="C390" s="23"/>
      <c r="D390" s="69"/>
      <c r="E390" s="70"/>
      <c r="F390" s="23"/>
      <c r="G390" s="23"/>
      <c r="H390" s="23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</row>
    <row r="391">
      <c r="A391" s="23"/>
      <c r="B391" s="23"/>
      <c r="C391" s="23"/>
      <c r="D391" s="69"/>
      <c r="E391" s="70"/>
      <c r="F391" s="23"/>
      <c r="G391" s="23"/>
      <c r="H391" s="23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</row>
    <row r="392">
      <c r="A392" s="23"/>
      <c r="B392" s="23"/>
      <c r="C392" s="23"/>
      <c r="D392" s="69"/>
      <c r="E392" s="70"/>
      <c r="F392" s="23"/>
      <c r="G392" s="23"/>
      <c r="H392" s="23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</row>
    <row r="393">
      <c r="A393" s="23"/>
      <c r="B393" s="23"/>
      <c r="C393" s="23"/>
      <c r="D393" s="69"/>
      <c r="E393" s="70"/>
      <c r="F393" s="23"/>
      <c r="G393" s="23"/>
      <c r="H393" s="23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</row>
    <row r="394">
      <c r="A394" s="23"/>
      <c r="B394" s="23"/>
      <c r="C394" s="23"/>
      <c r="D394" s="69"/>
      <c r="E394" s="70"/>
      <c r="F394" s="23"/>
      <c r="G394" s="23"/>
      <c r="H394" s="23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</row>
    <row r="395">
      <c r="A395" s="23"/>
      <c r="B395" s="23"/>
      <c r="C395" s="23"/>
      <c r="D395" s="69"/>
      <c r="E395" s="70"/>
      <c r="F395" s="23"/>
      <c r="G395" s="23"/>
      <c r="H395" s="23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</row>
    <row r="396">
      <c r="A396" s="23"/>
      <c r="B396" s="23"/>
      <c r="C396" s="23"/>
      <c r="D396" s="69"/>
      <c r="E396" s="70"/>
      <c r="F396" s="23"/>
      <c r="G396" s="23"/>
      <c r="H396" s="23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</row>
    <row r="397">
      <c r="A397" s="23"/>
      <c r="B397" s="23"/>
      <c r="C397" s="23"/>
      <c r="D397" s="69"/>
      <c r="E397" s="70"/>
      <c r="F397" s="23"/>
      <c r="G397" s="23"/>
      <c r="H397" s="23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</row>
    <row r="398">
      <c r="A398" s="23"/>
      <c r="B398" s="23"/>
      <c r="C398" s="23"/>
      <c r="D398" s="69"/>
      <c r="E398" s="70"/>
      <c r="F398" s="23"/>
      <c r="G398" s="23"/>
      <c r="H398" s="23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</row>
    <row r="399">
      <c r="A399" s="23"/>
      <c r="B399" s="23"/>
      <c r="C399" s="23"/>
      <c r="D399" s="69"/>
      <c r="E399" s="70"/>
      <c r="F399" s="23"/>
      <c r="G399" s="23"/>
      <c r="H399" s="23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</row>
    <row r="400">
      <c r="A400" s="23"/>
      <c r="B400" s="23"/>
      <c r="C400" s="23"/>
      <c r="D400" s="69"/>
      <c r="E400" s="70"/>
      <c r="F400" s="23"/>
      <c r="G400" s="23"/>
      <c r="H400" s="23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</row>
    <row r="401">
      <c r="A401" s="23"/>
      <c r="B401" s="23"/>
      <c r="C401" s="23"/>
      <c r="D401" s="69"/>
      <c r="E401" s="70"/>
      <c r="F401" s="23"/>
      <c r="G401" s="23"/>
      <c r="H401" s="23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</row>
    <row r="402">
      <c r="A402" s="23"/>
      <c r="B402" s="23"/>
      <c r="C402" s="23"/>
      <c r="D402" s="69"/>
      <c r="E402" s="70"/>
      <c r="F402" s="23"/>
      <c r="G402" s="23"/>
      <c r="H402" s="23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</row>
    <row r="403">
      <c r="A403" s="23"/>
      <c r="B403" s="23"/>
      <c r="C403" s="23"/>
      <c r="D403" s="69"/>
      <c r="E403" s="70"/>
      <c r="F403" s="23"/>
      <c r="G403" s="23"/>
      <c r="H403" s="23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</row>
    <row r="404">
      <c r="A404" s="23"/>
      <c r="B404" s="23"/>
      <c r="C404" s="23"/>
      <c r="D404" s="69"/>
      <c r="E404" s="70"/>
      <c r="F404" s="23"/>
      <c r="G404" s="23"/>
      <c r="H404" s="23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</row>
    <row r="405">
      <c r="A405" s="23"/>
      <c r="B405" s="23"/>
      <c r="C405" s="23"/>
      <c r="D405" s="69"/>
      <c r="E405" s="70"/>
      <c r="F405" s="23"/>
      <c r="G405" s="23"/>
      <c r="H405" s="23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</row>
    <row r="406">
      <c r="A406" s="23"/>
      <c r="B406" s="23"/>
      <c r="C406" s="23"/>
      <c r="D406" s="69"/>
      <c r="E406" s="70"/>
      <c r="F406" s="23"/>
      <c r="G406" s="23"/>
      <c r="H406" s="23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</row>
    <row r="407">
      <c r="A407" s="23"/>
      <c r="B407" s="23"/>
      <c r="C407" s="23"/>
      <c r="D407" s="69"/>
      <c r="E407" s="70"/>
      <c r="F407" s="23"/>
      <c r="G407" s="23"/>
      <c r="H407" s="23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</row>
    <row r="408">
      <c r="A408" s="23"/>
      <c r="B408" s="23"/>
      <c r="C408" s="23"/>
      <c r="D408" s="69"/>
      <c r="E408" s="70"/>
      <c r="F408" s="23"/>
      <c r="G408" s="23"/>
      <c r="H408" s="23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</row>
    <row r="409">
      <c r="A409" s="23"/>
      <c r="B409" s="23"/>
      <c r="C409" s="23"/>
      <c r="D409" s="69"/>
      <c r="E409" s="70"/>
      <c r="F409" s="23"/>
      <c r="G409" s="23"/>
      <c r="H409" s="23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</row>
    <row r="410">
      <c r="A410" s="23"/>
      <c r="B410" s="23"/>
      <c r="C410" s="23"/>
      <c r="D410" s="69"/>
      <c r="E410" s="70"/>
      <c r="F410" s="23"/>
      <c r="G410" s="23"/>
      <c r="H410" s="23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</row>
    <row r="411">
      <c r="A411" s="23"/>
      <c r="B411" s="23"/>
      <c r="C411" s="23"/>
      <c r="D411" s="69"/>
      <c r="E411" s="70"/>
      <c r="F411" s="23"/>
      <c r="G411" s="23"/>
      <c r="H411" s="23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</row>
    <row r="412">
      <c r="A412" s="23"/>
      <c r="B412" s="23"/>
      <c r="C412" s="23"/>
      <c r="D412" s="69"/>
      <c r="E412" s="70"/>
      <c r="F412" s="23"/>
      <c r="G412" s="23"/>
      <c r="H412" s="23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</row>
    <row r="413">
      <c r="A413" s="23"/>
      <c r="B413" s="23"/>
      <c r="C413" s="23"/>
      <c r="D413" s="69"/>
      <c r="E413" s="70"/>
      <c r="F413" s="23"/>
      <c r="G413" s="23"/>
      <c r="H413" s="23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</row>
    <row r="414">
      <c r="A414" s="23"/>
      <c r="B414" s="23"/>
      <c r="C414" s="23"/>
      <c r="D414" s="69"/>
      <c r="E414" s="70"/>
      <c r="F414" s="23"/>
      <c r="G414" s="23"/>
      <c r="H414" s="23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</row>
    <row r="415">
      <c r="A415" s="23"/>
      <c r="B415" s="23"/>
      <c r="C415" s="23"/>
      <c r="D415" s="69"/>
      <c r="E415" s="70"/>
      <c r="F415" s="23"/>
      <c r="G415" s="23"/>
      <c r="H415" s="23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</row>
    <row r="416">
      <c r="A416" s="23"/>
      <c r="B416" s="23"/>
      <c r="C416" s="23"/>
      <c r="D416" s="69"/>
      <c r="E416" s="70"/>
      <c r="F416" s="23"/>
      <c r="G416" s="23"/>
      <c r="H416" s="23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</row>
    <row r="417">
      <c r="A417" s="23"/>
      <c r="B417" s="23"/>
      <c r="C417" s="23"/>
      <c r="D417" s="69"/>
      <c r="E417" s="70"/>
      <c r="F417" s="23"/>
      <c r="G417" s="23"/>
      <c r="H417" s="23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</row>
    <row r="418">
      <c r="A418" s="23"/>
      <c r="B418" s="23"/>
      <c r="C418" s="23"/>
      <c r="D418" s="69"/>
      <c r="E418" s="70"/>
      <c r="F418" s="23"/>
      <c r="G418" s="23"/>
      <c r="H418" s="23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</row>
    <row r="419">
      <c r="A419" s="23"/>
      <c r="B419" s="23"/>
      <c r="C419" s="23"/>
      <c r="D419" s="69"/>
      <c r="E419" s="70"/>
      <c r="F419" s="23"/>
      <c r="G419" s="23"/>
      <c r="H419" s="23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</row>
    <row r="420">
      <c r="A420" s="23"/>
      <c r="B420" s="23"/>
      <c r="C420" s="23"/>
      <c r="D420" s="69"/>
      <c r="E420" s="70"/>
      <c r="F420" s="23"/>
      <c r="G420" s="23"/>
      <c r="H420" s="23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</row>
    <row r="421">
      <c r="A421" s="23"/>
      <c r="B421" s="23"/>
      <c r="C421" s="23"/>
      <c r="D421" s="69"/>
      <c r="E421" s="70"/>
      <c r="F421" s="23"/>
      <c r="G421" s="23"/>
      <c r="H421" s="23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</row>
    <row r="422">
      <c r="A422" s="23"/>
      <c r="B422" s="23"/>
      <c r="C422" s="23"/>
      <c r="D422" s="69"/>
      <c r="E422" s="70"/>
      <c r="F422" s="23"/>
      <c r="G422" s="23"/>
      <c r="H422" s="23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</row>
    <row r="423">
      <c r="A423" s="23"/>
      <c r="B423" s="23"/>
      <c r="C423" s="23"/>
      <c r="D423" s="69"/>
      <c r="E423" s="70"/>
      <c r="F423" s="23"/>
      <c r="G423" s="23"/>
      <c r="H423" s="23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</row>
    <row r="424">
      <c r="A424" s="23"/>
      <c r="B424" s="23"/>
      <c r="C424" s="23"/>
      <c r="D424" s="69"/>
      <c r="E424" s="70"/>
      <c r="F424" s="23"/>
      <c r="G424" s="23"/>
      <c r="H424" s="23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</row>
    <row r="425">
      <c r="A425" s="23"/>
      <c r="B425" s="23"/>
      <c r="C425" s="23"/>
      <c r="D425" s="69"/>
      <c r="E425" s="70"/>
      <c r="F425" s="23"/>
      <c r="G425" s="23"/>
      <c r="H425" s="23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</row>
    <row r="426">
      <c r="A426" s="23"/>
      <c r="B426" s="23"/>
      <c r="C426" s="23"/>
      <c r="D426" s="69"/>
      <c r="E426" s="70"/>
      <c r="F426" s="23"/>
      <c r="G426" s="23"/>
      <c r="H426" s="23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</row>
    <row r="427">
      <c r="A427" s="23"/>
      <c r="B427" s="23"/>
      <c r="C427" s="23"/>
      <c r="D427" s="69"/>
      <c r="E427" s="70"/>
      <c r="F427" s="23"/>
      <c r="G427" s="23"/>
      <c r="H427" s="23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</row>
    <row r="428">
      <c r="A428" s="23"/>
      <c r="B428" s="23"/>
      <c r="C428" s="23"/>
      <c r="D428" s="69"/>
      <c r="E428" s="70"/>
      <c r="F428" s="23"/>
      <c r="G428" s="23"/>
      <c r="H428" s="23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</row>
    <row r="429">
      <c r="A429" s="23"/>
      <c r="B429" s="23"/>
      <c r="C429" s="23"/>
      <c r="D429" s="69"/>
      <c r="E429" s="70"/>
      <c r="F429" s="23"/>
      <c r="G429" s="23"/>
      <c r="H429" s="23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</row>
    <row r="430">
      <c r="A430" s="23"/>
      <c r="B430" s="23"/>
      <c r="C430" s="23"/>
      <c r="D430" s="69"/>
      <c r="E430" s="70"/>
      <c r="F430" s="23"/>
      <c r="G430" s="23"/>
      <c r="H430" s="23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</row>
    <row r="431">
      <c r="A431" s="23"/>
      <c r="B431" s="23"/>
      <c r="C431" s="23"/>
      <c r="D431" s="69"/>
      <c r="E431" s="70"/>
      <c r="F431" s="23"/>
      <c r="G431" s="23"/>
      <c r="H431" s="23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</row>
    <row r="432">
      <c r="A432" s="23"/>
      <c r="B432" s="23"/>
      <c r="C432" s="23"/>
      <c r="D432" s="69"/>
      <c r="E432" s="70"/>
      <c r="F432" s="23"/>
      <c r="G432" s="23"/>
      <c r="H432" s="23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</row>
    <row r="433">
      <c r="A433" s="23"/>
      <c r="B433" s="23"/>
      <c r="C433" s="23"/>
      <c r="D433" s="69"/>
      <c r="E433" s="70"/>
      <c r="F433" s="23"/>
      <c r="G433" s="23"/>
      <c r="H433" s="23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</row>
    <row r="434">
      <c r="A434" s="23"/>
      <c r="B434" s="23"/>
      <c r="C434" s="23"/>
      <c r="D434" s="69"/>
      <c r="E434" s="70"/>
      <c r="F434" s="23"/>
      <c r="G434" s="23"/>
      <c r="H434" s="23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</row>
    <row r="435">
      <c r="A435" s="23"/>
      <c r="B435" s="23"/>
      <c r="C435" s="23"/>
      <c r="D435" s="69"/>
      <c r="E435" s="70"/>
      <c r="F435" s="23"/>
      <c r="G435" s="23"/>
      <c r="H435" s="23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</row>
    <row r="436">
      <c r="A436" s="23"/>
      <c r="B436" s="23"/>
      <c r="C436" s="23"/>
      <c r="D436" s="69"/>
      <c r="E436" s="70"/>
      <c r="F436" s="23"/>
      <c r="G436" s="23"/>
      <c r="H436" s="23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</row>
    <row r="437">
      <c r="A437" s="23"/>
      <c r="B437" s="23"/>
      <c r="C437" s="23"/>
      <c r="D437" s="69"/>
      <c r="E437" s="70"/>
      <c r="F437" s="23"/>
      <c r="G437" s="23"/>
      <c r="H437" s="23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</row>
    <row r="438">
      <c r="A438" s="23"/>
      <c r="B438" s="23"/>
      <c r="C438" s="23"/>
      <c r="D438" s="69"/>
      <c r="E438" s="70"/>
      <c r="F438" s="23"/>
      <c r="G438" s="23"/>
      <c r="H438" s="23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</row>
    <row r="439">
      <c r="A439" s="23"/>
      <c r="B439" s="23"/>
      <c r="C439" s="23"/>
      <c r="D439" s="69"/>
      <c r="E439" s="70"/>
      <c r="F439" s="23"/>
      <c r="G439" s="23"/>
      <c r="H439" s="23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</row>
    <row r="440">
      <c r="A440" s="23"/>
      <c r="B440" s="23"/>
      <c r="C440" s="23"/>
      <c r="D440" s="69"/>
      <c r="E440" s="70"/>
      <c r="F440" s="23"/>
      <c r="G440" s="23"/>
      <c r="H440" s="23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</row>
    <row r="441">
      <c r="A441" s="23"/>
      <c r="B441" s="23"/>
      <c r="C441" s="23"/>
      <c r="D441" s="69"/>
      <c r="E441" s="70"/>
      <c r="F441" s="23"/>
      <c r="G441" s="23"/>
      <c r="H441" s="23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</row>
    <row r="442">
      <c r="A442" s="23"/>
      <c r="B442" s="23"/>
      <c r="C442" s="23"/>
      <c r="D442" s="69"/>
      <c r="E442" s="70"/>
      <c r="F442" s="23"/>
      <c r="G442" s="23"/>
      <c r="H442" s="23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</row>
    <row r="443">
      <c r="A443" s="23"/>
      <c r="B443" s="23"/>
      <c r="C443" s="23"/>
      <c r="D443" s="69"/>
      <c r="E443" s="70"/>
      <c r="F443" s="23"/>
      <c r="G443" s="23"/>
      <c r="H443" s="23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</row>
    <row r="444">
      <c r="A444" s="23"/>
      <c r="B444" s="23"/>
      <c r="C444" s="23"/>
      <c r="D444" s="69"/>
      <c r="E444" s="70"/>
      <c r="F444" s="23"/>
      <c r="G444" s="23"/>
      <c r="H444" s="23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</row>
    <row r="445">
      <c r="A445" s="23"/>
      <c r="B445" s="23"/>
      <c r="C445" s="23"/>
      <c r="D445" s="69"/>
      <c r="E445" s="70"/>
      <c r="F445" s="23"/>
      <c r="G445" s="23"/>
      <c r="H445" s="23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</row>
    <row r="446">
      <c r="A446" s="23"/>
      <c r="B446" s="23"/>
      <c r="C446" s="23"/>
      <c r="D446" s="69"/>
      <c r="E446" s="70"/>
      <c r="F446" s="23"/>
      <c r="G446" s="23"/>
      <c r="H446" s="23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</row>
    <row r="447">
      <c r="A447" s="23"/>
      <c r="B447" s="23"/>
      <c r="C447" s="23"/>
      <c r="D447" s="69"/>
      <c r="E447" s="70"/>
      <c r="F447" s="23"/>
      <c r="G447" s="23"/>
      <c r="H447" s="23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</row>
    <row r="448">
      <c r="A448" s="23"/>
      <c r="B448" s="23"/>
      <c r="C448" s="23"/>
      <c r="D448" s="69"/>
      <c r="E448" s="70"/>
      <c r="F448" s="23"/>
      <c r="G448" s="23"/>
      <c r="H448" s="23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</row>
    <row r="449">
      <c r="A449" s="23"/>
      <c r="B449" s="23"/>
      <c r="C449" s="23"/>
      <c r="D449" s="69"/>
      <c r="E449" s="70"/>
      <c r="F449" s="23"/>
      <c r="G449" s="23"/>
      <c r="H449" s="23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</row>
    <row r="450">
      <c r="A450" s="23"/>
      <c r="B450" s="23"/>
      <c r="C450" s="23"/>
      <c r="D450" s="69"/>
      <c r="E450" s="70"/>
      <c r="F450" s="23"/>
      <c r="G450" s="23"/>
      <c r="H450" s="23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</row>
    <row r="451">
      <c r="A451" s="23"/>
      <c r="B451" s="23"/>
      <c r="C451" s="23"/>
      <c r="D451" s="69"/>
      <c r="E451" s="70"/>
      <c r="F451" s="23"/>
      <c r="G451" s="23"/>
      <c r="H451" s="23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</row>
    <row r="452">
      <c r="A452" s="23"/>
      <c r="B452" s="23"/>
      <c r="C452" s="23"/>
      <c r="D452" s="69"/>
      <c r="E452" s="70"/>
      <c r="F452" s="23"/>
      <c r="G452" s="23"/>
      <c r="H452" s="23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</row>
    <row r="453">
      <c r="A453" s="23"/>
      <c r="B453" s="23"/>
      <c r="C453" s="23"/>
      <c r="D453" s="69"/>
      <c r="E453" s="70"/>
      <c r="F453" s="23"/>
      <c r="G453" s="23"/>
      <c r="H453" s="23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</row>
    <row r="454">
      <c r="A454" s="23"/>
      <c r="B454" s="23"/>
      <c r="C454" s="23"/>
      <c r="D454" s="69"/>
      <c r="E454" s="70"/>
      <c r="F454" s="23"/>
      <c r="G454" s="23"/>
      <c r="H454" s="23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</row>
    <row r="455">
      <c r="A455" s="23"/>
      <c r="B455" s="23"/>
      <c r="C455" s="23"/>
      <c r="D455" s="69"/>
      <c r="E455" s="70"/>
      <c r="F455" s="23"/>
      <c r="G455" s="23"/>
      <c r="H455" s="23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</row>
    <row r="456">
      <c r="A456" s="23"/>
      <c r="B456" s="23"/>
      <c r="C456" s="23"/>
      <c r="D456" s="69"/>
      <c r="E456" s="70"/>
      <c r="F456" s="23"/>
      <c r="G456" s="23"/>
      <c r="H456" s="23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</row>
    <row r="457">
      <c r="A457" s="23"/>
      <c r="B457" s="23"/>
      <c r="C457" s="23"/>
      <c r="D457" s="69"/>
      <c r="E457" s="70"/>
      <c r="F457" s="23"/>
      <c r="G457" s="23"/>
      <c r="H457" s="23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</row>
    <row r="458">
      <c r="A458" s="23"/>
      <c r="B458" s="23"/>
      <c r="C458" s="23"/>
      <c r="D458" s="69"/>
      <c r="E458" s="70"/>
      <c r="F458" s="23"/>
      <c r="G458" s="23"/>
      <c r="H458" s="23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</row>
    <row r="459">
      <c r="A459" s="23"/>
      <c r="B459" s="23"/>
      <c r="C459" s="23"/>
      <c r="D459" s="69"/>
      <c r="E459" s="70"/>
      <c r="F459" s="23"/>
      <c r="G459" s="23"/>
      <c r="H459" s="23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</row>
    <row r="460">
      <c r="A460" s="23"/>
      <c r="B460" s="23"/>
      <c r="C460" s="23"/>
      <c r="D460" s="69"/>
      <c r="E460" s="70"/>
      <c r="F460" s="23"/>
      <c r="G460" s="23"/>
      <c r="H460" s="23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</row>
    <row r="461">
      <c r="A461" s="23"/>
      <c r="B461" s="23"/>
      <c r="C461" s="23"/>
      <c r="D461" s="69"/>
      <c r="E461" s="70"/>
      <c r="F461" s="23"/>
      <c r="G461" s="23"/>
      <c r="H461" s="23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</row>
    <row r="462">
      <c r="A462" s="23"/>
      <c r="B462" s="23"/>
      <c r="C462" s="23"/>
      <c r="D462" s="69"/>
      <c r="E462" s="70"/>
      <c r="F462" s="23"/>
      <c r="G462" s="23"/>
      <c r="H462" s="23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</row>
    <row r="463">
      <c r="A463" s="23"/>
      <c r="B463" s="23"/>
      <c r="C463" s="23"/>
      <c r="D463" s="69"/>
      <c r="E463" s="70"/>
      <c r="F463" s="23"/>
      <c r="G463" s="23"/>
      <c r="H463" s="23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</row>
    <row r="464">
      <c r="A464" s="23"/>
      <c r="B464" s="23"/>
      <c r="C464" s="23"/>
      <c r="D464" s="69"/>
      <c r="E464" s="70"/>
      <c r="F464" s="23"/>
      <c r="G464" s="23"/>
      <c r="H464" s="23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</row>
    <row r="465">
      <c r="A465" s="23"/>
      <c r="B465" s="23"/>
      <c r="C465" s="23"/>
      <c r="D465" s="69"/>
      <c r="E465" s="70"/>
      <c r="F465" s="23"/>
      <c r="G465" s="23"/>
      <c r="H465" s="23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</row>
    <row r="466">
      <c r="A466" s="23"/>
      <c r="B466" s="23"/>
      <c r="C466" s="23"/>
      <c r="D466" s="69"/>
      <c r="E466" s="70"/>
      <c r="F466" s="23"/>
      <c r="G466" s="23"/>
      <c r="H466" s="23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</row>
    <row r="467">
      <c r="A467" s="23"/>
      <c r="B467" s="23"/>
      <c r="C467" s="23"/>
      <c r="D467" s="69"/>
      <c r="E467" s="70"/>
      <c r="F467" s="23"/>
      <c r="G467" s="23"/>
      <c r="H467" s="23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</row>
    <row r="468">
      <c r="A468" s="23"/>
      <c r="B468" s="23"/>
      <c r="C468" s="23"/>
      <c r="D468" s="69"/>
      <c r="E468" s="70"/>
      <c r="F468" s="23"/>
      <c r="G468" s="23"/>
      <c r="H468" s="23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</row>
    <row r="469">
      <c r="A469" s="23"/>
      <c r="B469" s="23"/>
      <c r="C469" s="23"/>
      <c r="D469" s="69"/>
      <c r="E469" s="70"/>
      <c r="F469" s="23"/>
      <c r="G469" s="23"/>
      <c r="H469" s="23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</row>
    <row r="470">
      <c r="A470" s="23"/>
      <c r="B470" s="23"/>
      <c r="C470" s="23"/>
      <c r="D470" s="69"/>
      <c r="E470" s="70"/>
      <c r="F470" s="23"/>
      <c r="G470" s="23"/>
      <c r="H470" s="23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</row>
    <row r="471">
      <c r="A471" s="23"/>
      <c r="B471" s="23"/>
      <c r="C471" s="23"/>
      <c r="D471" s="69"/>
      <c r="E471" s="70"/>
      <c r="F471" s="23"/>
      <c r="G471" s="23"/>
      <c r="H471" s="23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</row>
    <row r="472">
      <c r="A472" s="23"/>
      <c r="B472" s="23"/>
      <c r="C472" s="23"/>
      <c r="D472" s="69"/>
      <c r="E472" s="70"/>
      <c r="F472" s="23"/>
      <c r="G472" s="23"/>
      <c r="H472" s="23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</row>
    <row r="473">
      <c r="A473" s="23"/>
      <c r="B473" s="23"/>
      <c r="C473" s="23"/>
      <c r="D473" s="69"/>
      <c r="E473" s="70"/>
      <c r="F473" s="23"/>
      <c r="G473" s="23"/>
      <c r="H473" s="23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</row>
    <row r="474">
      <c r="A474" s="23"/>
      <c r="B474" s="23"/>
      <c r="C474" s="23"/>
      <c r="D474" s="69"/>
      <c r="E474" s="70"/>
      <c r="F474" s="23"/>
      <c r="G474" s="23"/>
      <c r="H474" s="23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</row>
    <row r="475">
      <c r="A475" s="23"/>
      <c r="B475" s="23"/>
      <c r="C475" s="23"/>
      <c r="D475" s="69"/>
      <c r="E475" s="70"/>
      <c r="F475" s="23"/>
      <c r="G475" s="23"/>
      <c r="H475" s="23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</row>
    <row r="476">
      <c r="A476" s="23"/>
      <c r="B476" s="23"/>
      <c r="C476" s="23"/>
      <c r="D476" s="69"/>
      <c r="E476" s="70"/>
      <c r="F476" s="23"/>
      <c r="G476" s="23"/>
      <c r="H476" s="23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</row>
    <row r="477">
      <c r="A477" s="23"/>
      <c r="B477" s="23"/>
      <c r="C477" s="23"/>
      <c r="D477" s="69"/>
      <c r="E477" s="70"/>
      <c r="F477" s="23"/>
      <c r="G477" s="23"/>
      <c r="H477" s="23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</row>
    <row r="478">
      <c r="A478" s="23"/>
      <c r="B478" s="23"/>
      <c r="C478" s="23"/>
      <c r="D478" s="69"/>
      <c r="E478" s="70"/>
      <c r="F478" s="23"/>
      <c r="G478" s="23"/>
      <c r="H478" s="23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</row>
    <row r="479">
      <c r="A479" s="23"/>
      <c r="B479" s="23"/>
      <c r="C479" s="23"/>
      <c r="D479" s="69"/>
      <c r="E479" s="70"/>
      <c r="F479" s="23"/>
      <c r="G479" s="23"/>
      <c r="H479" s="23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</row>
    <row r="480">
      <c r="A480" s="23"/>
      <c r="B480" s="23"/>
      <c r="C480" s="23"/>
      <c r="D480" s="69"/>
      <c r="E480" s="70"/>
      <c r="F480" s="23"/>
      <c r="G480" s="23"/>
      <c r="H480" s="23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</row>
    <row r="481">
      <c r="A481" s="23"/>
      <c r="B481" s="23"/>
      <c r="C481" s="23"/>
      <c r="D481" s="69"/>
      <c r="E481" s="70"/>
      <c r="F481" s="23"/>
      <c r="G481" s="23"/>
      <c r="H481" s="23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</row>
    <row r="482">
      <c r="A482" s="23"/>
      <c r="B482" s="23"/>
      <c r="C482" s="23"/>
      <c r="D482" s="69"/>
      <c r="E482" s="70"/>
      <c r="F482" s="23"/>
      <c r="G482" s="23"/>
      <c r="H482" s="23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</row>
    <row r="483">
      <c r="A483" s="23"/>
      <c r="B483" s="23"/>
      <c r="C483" s="23"/>
      <c r="D483" s="69"/>
      <c r="E483" s="70"/>
      <c r="F483" s="23"/>
      <c r="G483" s="23"/>
      <c r="H483" s="23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</row>
    <row r="484">
      <c r="A484" s="23"/>
      <c r="B484" s="23"/>
      <c r="C484" s="23"/>
      <c r="D484" s="69"/>
      <c r="E484" s="70"/>
      <c r="F484" s="23"/>
      <c r="G484" s="23"/>
      <c r="H484" s="23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</row>
    <row r="485">
      <c r="A485" s="23"/>
      <c r="B485" s="23"/>
      <c r="C485" s="23"/>
      <c r="D485" s="69"/>
      <c r="E485" s="70"/>
      <c r="F485" s="23"/>
      <c r="G485" s="23"/>
      <c r="H485" s="23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</row>
    <row r="486">
      <c r="A486" s="23"/>
      <c r="B486" s="23"/>
      <c r="C486" s="23"/>
      <c r="D486" s="69"/>
      <c r="E486" s="70"/>
      <c r="F486" s="23"/>
      <c r="G486" s="23"/>
      <c r="H486" s="23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</row>
    <row r="487">
      <c r="A487" s="23"/>
      <c r="B487" s="23"/>
      <c r="C487" s="23"/>
      <c r="D487" s="69"/>
      <c r="E487" s="70"/>
      <c r="F487" s="23"/>
      <c r="G487" s="23"/>
      <c r="H487" s="23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</row>
    <row r="488">
      <c r="A488" s="23"/>
      <c r="B488" s="23"/>
      <c r="C488" s="23"/>
      <c r="D488" s="69"/>
      <c r="E488" s="70"/>
      <c r="F488" s="23"/>
      <c r="G488" s="23"/>
      <c r="H488" s="23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</row>
    <row r="489">
      <c r="A489" s="23"/>
      <c r="B489" s="23"/>
      <c r="C489" s="23"/>
      <c r="D489" s="69"/>
      <c r="E489" s="70"/>
      <c r="F489" s="23"/>
      <c r="G489" s="23"/>
      <c r="H489" s="23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</row>
    <row r="490">
      <c r="A490" s="23"/>
      <c r="B490" s="23"/>
      <c r="C490" s="23"/>
      <c r="D490" s="69"/>
      <c r="E490" s="70"/>
      <c r="F490" s="23"/>
      <c r="G490" s="23"/>
      <c r="H490" s="23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</row>
    <row r="491">
      <c r="A491" s="23"/>
      <c r="B491" s="23"/>
      <c r="C491" s="23"/>
      <c r="D491" s="69"/>
      <c r="E491" s="70"/>
      <c r="F491" s="23"/>
      <c r="G491" s="23"/>
      <c r="H491" s="23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</row>
    <row r="492">
      <c r="A492" s="23"/>
      <c r="B492" s="23"/>
      <c r="C492" s="23"/>
      <c r="D492" s="69"/>
      <c r="E492" s="70"/>
      <c r="F492" s="23"/>
      <c r="G492" s="23"/>
      <c r="H492" s="23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</row>
    <row r="493">
      <c r="A493" s="23"/>
      <c r="B493" s="23"/>
      <c r="C493" s="23"/>
      <c r="D493" s="69"/>
      <c r="E493" s="70"/>
      <c r="F493" s="23"/>
      <c r="G493" s="23"/>
      <c r="H493" s="23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</row>
    <row r="494">
      <c r="A494" s="23"/>
      <c r="B494" s="23"/>
      <c r="C494" s="23"/>
      <c r="D494" s="69"/>
      <c r="E494" s="70"/>
      <c r="F494" s="23"/>
      <c r="G494" s="23"/>
      <c r="H494" s="23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</row>
    <row r="495">
      <c r="A495" s="23"/>
      <c r="B495" s="23"/>
      <c r="C495" s="23"/>
      <c r="D495" s="69"/>
      <c r="E495" s="70"/>
      <c r="F495" s="23"/>
      <c r="G495" s="23"/>
      <c r="H495" s="23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</row>
    <row r="496">
      <c r="A496" s="23"/>
      <c r="B496" s="23"/>
      <c r="C496" s="23"/>
      <c r="D496" s="69"/>
      <c r="E496" s="70"/>
      <c r="F496" s="23"/>
      <c r="G496" s="23"/>
      <c r="H496" s="23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</row>
    <row r="497">
      <c r="A497" s="23"/>
      <c r="B497" s="23"/>
      <c r="C497" s="23"/>
      <c r="D497" s="69"/>
      <c r="E497" s="70"/>
      <c r="F497" s="23"/>
      <c r="G497" s="23"/>
      <c r="H497" s="23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</row>
    <row r="498">
      <c r="A498" s="23"/>
      <c r="B498" s="23"/>
      <c r="C498" s="23"/>
      <c r="D498" s="69"/>
      <c r="E498" s="70"/>
      <c r="F498" s="23"/>
      <c r="G498" s="23"/>
      <c r="H498" s="23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</row>
    <row r="499">
      <c r="A499" s="23"/>
      <c r="B499" s="23"/>
      <c r="C499" s="23"/>
      <c r="D499" s="69"/>
      <c r="E499" s="70"/>
      <c r="F499" s="23"/>
      <c r="G499" s="23"/>
      <c r="H499" s="23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</row>
    <row r="500">
      <c r="A500" s="23"/>
      <c r="B500" s="23"/>
      <c r="C500" s="23"/>
      <c r="D500" s="69"/>
      <c r="E500" s="70"/>
      <c r="F500" s="23"/>
      <c r="G500" s="23"/>
      <c r="H500" s="23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</row>
    <row r="501">
      <c r="A501" s="23"/>
      <c r="B501" s="23"/>
      <c r="C501" s="23"/>
      <c r="D501" s="69"/>
      <c r="E501" s="70"/>
      <c r="F501" s="23"/>
      <c r="G501" s="23"/>
      <c r="H501" s="23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</row>
    <row r="502">
      <c r="A502" s="23"/>
      <c r="B502" s="23"/>
      <c r="C502" s="23"/>
      <c r="D502" s="69"/>
      <c r="E502" s="70"/>
      <c r="F502" s="23"/>
      <c r="G502" s="23"/>
      <c r="H502" s="23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</row>
    <row r="503">
      <c r="A503" s="23"/>
      <c r="B503" s="23"/>
      <c r="C503" s="23"/>
      <c r="D503" s="69"/>
      <c r="E503" s="70"/>
      <c r="F503" s="23"/>
      <c r="G503" s="23"/>
      <c r="H503" s="23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</row>
    <row r="504">
      <c r="A504" s="23"/>
      <c r="B504" s="23"/>
      <c r="C504" s="23"/>
      <c r="D504" s="69"/>
      <c r="E504" s="70"/>
      <c r="F504" s="23"/>
      <c r="G504" s="23"/>
      <c r="H504" s="23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</row>
    <row r="505">
      <c r="A505" s="23"/>
      <c r="B505" s="23"/>
      <c r="C505" s="23"/>
      <c r="D505" s="69"/>
      <c r="E505" s="70"/>
      <c r="F505" s="23"/>
      <c r="G505" s="23"/>
      <c r="H505" s="23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</row>
    <row r="506">
      <c r="A506" s="23"/>
      <c r="B506" s="23"/>
      <c r="C506" s="23"/>
      <c r="D506" s="69"/>
      <c r="E506" s="70"/>
      <c r="F506" s="23"/>
      <c r="G506" s="23"/>
      <c r="H506" s="23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</row>
    <row r="507">
      <c r="A507" s="23"/>
      <c r="B507" s="23"/>
      <c r="C507" s="23"/>
      <c r="D507" s="69"/>
      <c r="E507" s="70"/>
      <c r="F507" s="23"/>
      <c r="G507" s="23"/>
      <c r="H507" s="23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</row>
    <row r="508">
      <c r="A508" s="23"/>
      <c r="B508" s="23"/>
      <c r="C508" s="23"/>
      <c r="D508" s="69"/>
      <c r="E508" s="70"/>
      <c r="F508" s="23"/>
      <c r="G508" s="23"/>
      <c r="H508" s="23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</row>
    <row r="509">
      <c r="A509" s="23"/>
      <c r="B509" s="23"/>
      <c r="C509" s="23"/>
      <c r="D509" s="69"/>
      <c r="E509" s="70"/>
      <c r="F509" s="23"/>
      <c r="G509" s="23"/>
      <c r="H509" s="23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</row>
    <row r="510">
      <c r="A510" s="23"/>
      <c r="B510" s="23"/>
      <c r="C510" s="23"/>
      <c r="D510" s="69"/>
      <c r="E510" s="70"/>
      <c r="F510" s="23"/>
      <c r="G510" s="23"/>
      <c r="H510" s="23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</row>
    <row r="511">
      <c r="A511" s="23"/>
      <c r="B511" s="23"/>
      <c r="C511" s="23"/>
      <c r="D511" s="69"/>
      <c r="E511" s="70"/>
      <c r="F511" s="23"/>
      <c r="G511" s="23"/>
      <c r="H511" s="23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</row>
    <row r="512">
      <c r="A512" s="23"/>
      <c r="B512" s="23"/>
      <c r="C512" s="23"/>
      <c r="D512" s="69"/>
      <c r="E512" s="70"/>
      <c r="F512" s="23"/>
      <c r="G512" s="23"/>
      <c r="H512" s="23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</row>
    <row r="513">
      <c r="A513" s="23"/>
      <c r="B513" s="23"/>
      <c r="C513" s="23"/>
      <c r="D513" s="69"/>
      <c r="E513" s="70"/>
      <c r="F513" s="23"/>
      <c r="G513" s="23"/>
      <c r="H513" s="23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</row>
    <row r="514">
      <c r="A514" s="23"/>
      <c r="B514" s="23"/>
      <c r="C514" s="23"/>
      <c r="D514" s="69"/>
      <c r="E514" s="70"/>
      <c r="F514" s="23"/>
      <c r="G514" s="23"/>
      <c r="H514" s="23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</row>
    <row r="515">
      <c r="A515" s="23"/>
      <c r="B515" s="23"/>
      <c r="C515" s="23"/>
      <c r="D515" s="69"/>
      <c r="E515" s="70"/>
      <c r="F515" s="23"/>
      <c r="G515" s="23"/>
      <c r="H515" s="23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</row>
    <row r="516">
      <c r="A516" s="23"/>
      <c r="B516" s="23"/>
      <c r="C516" s="23"/>
      <c r="D516" s="69"/>
      <c r="E516" s="70"/>
      <c r="F516" s="23"/>
      <c r="G516" s="23"/>
      <c r="H516" s="23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</row>
    <row r="517">
      <c r="A517" s="23"/>
      <c r="B517" s="23"/>
      <c r="C517" s="23"/>
      <c r="D517" s="69"/>
      <c r="E517" s="70"/>
      <c r="F517" s="23"/>
      <c r="G517" s="23"/>
      <c r="H517" s="23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</row>
    <row r="518">
      <c r="A518" s="23"/>
      <c r="B518" s="23"/>
      <c r="C518" s="23"/>
      <c r="D518" s="69"/>
      <c r="E518" s="70"/>
      <c r="F518" s="23"/>
      <c r="G518" s="23"/>
      <c r="H518" s="23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</row>
    <row r="519">
      <c r="A519" s="23"/>
      <c r="B519" s="23"/>
      <c r="C519" s="23"/>
      <c r="D519" s="69"/>
      <c r="E519" s="70"/>
      <c r="F519" s="23"/>
      <c r="G519" s="23"/>
      <c r="H519" s="23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</row>
    <row r="520">
      <c r="A520" s="23"/>
      <c r="B520" s="23"/>
      <c r="C520" s="23"/>
      <c r="D520" s="69"/>
      <c r="E520" s="70"/>
      <c r="F520" s="23"/>
      <c r="G520" s="23"/>
      <c r="H520" s="23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</row>
    <row r="521">
      <c r="A521" s="23"/>
      <c r="B521" s="23"/>
      <c r="C521" s="23"/>
      <c r="D521" s="69"/>
      <c r="E521" s="70"/>
      <c r="F521" s="23"/>
      <c r="G521" s="23"/>
      <c r="H521" s="23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</row>
    <row r="522">
      <c r="A522" s="23"/>
      <c r="B522" s="23"/>
      <c r="C522" s="23"/>
      <c r="D522" s="69"/>
      <c r="E522" s="70"/>
      <c r="F522" s="23"/>
      <c r="G522" s="23"/>
      <c r="H522" s="23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</row>
    <row r="523">
      <c r="A523" s="23"/>
      <c r="B523" s="23"/>
      <c r="C523" s="23"/>
      <c r="D523" s="69"/>
      <c r="E523" s="70"/>
      <c r="F523" s="23"/>
      <c r="G523" s="23"/>
      <c r="H523" s="23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</row>
    <row r="524">
      <c r="A524" s="23"/>
      <c r="B524" s="23"/>
      <c r="C524" s="23"/>
      <c r="D524" s="69"/>
      <c r="E524" s="70"/>
      <c r="F524" s="23"/>
      <c r="G524" s="23"/>
      <c r="H524" s="23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</row>
    <row r="525">
      <c r="A525" s="23"/>
      <c r="B525" s="23"/>
      <c r="C525" s="23"/>
      <c r="D525" s="69"/>
      <c r="E525" s="70"/>
      <c r="F525" s="23"/>
      <c r="G525" s="23"/>
      <c r="H525" s="23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</row>
    <row r="526">
      <c r="A526" s="23"/>
      <c r="B526" s="23"/>
      <c r="C526" s="23"/>
      <c r="D526" s="69"/>
      <c r="E526" s="70"/>
      <c r="F526" s="23"/>
      <c r="G526" s="23"/>
      <c r="H526" s="23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</row>
    <row r="527">
      <c r="A527" s="23"/>
      <c r="B527" s="23"/>
      <c r="C527" s="23"/>
      <c r="D527" s="69"/>
      <c r="E527" s="70"/>
      <c r="F527" s="23"/>
      <c r="G527" s="23"/>
      <c r="H527" s="23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</row>
    <row r="528">
      <c r="A528" s="23"/>
      <c r="B528" s="23"/>
      <c r="C528" s="23"/>
      <c r="D528" s="69"/>
      <c r="E528" s="70"/>
      <c r="F528" s="23"/>
      <c r="G528" s="23"/>
      <c r="H528" s="23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</row>
    <row r="529">
      <c r="A529" s="23"/>
      <c r="B529" s="23"/>
      <c r="C529" s="23"/>
      <c r="D529" s="69"/>
      <c r="E529" s="70"/>
      <c r="F529" s="23"/>
      <c r="G529" s="23"/>
      <c r="H529" s="23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</row>
    <row r="530">
      <c r="A530" s="23"/>
      <c r="B530" s="23"/>
      <c r="C530" s="23"/>
      <c r="D530" s="69"/>
      <c r="E530" s="70"/>
      <c r="F530" s="23"/>
      <c r="G530" s="23"/>
      <c r="H530" s="23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</row>
    <row r="531">
      <c r="A531" s="23"/>
      <c r="B531" s="23"/>
      <c r="C531" s="23"/>
      <c r="D531" s="69"/>
      <c r="E531" s="70"/>
      <c r="F531" s="23"/>
      <c r="G531" s="23"/>
      <c r="H531" s="23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</row>
    <row r="532">
      <c r="A532" s="23"/>
      <c r="B532" s="23"/>
      <c r="C532" s="23"/>
      <c r="D532" s="69"/>
      <c r="E532" s="70"/>
      <c r="F532" s="23"/>
      <c r="G532" s="23"/>
      <c r="H532" s="23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</row>
    <row r="533">
      <c r="A533" s="23"/>
      <c r="B533" s="23"/>
      <c r="C533" s="23"/>
      <c r="D533" s="69"/>
      <c r="E533" s="70"/>
      <c r="F533" s="23"/>
      <c r="G533" s="23"/>
      <c r="H533" s="23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</row>
    <row r="534">
      <c r="A534" s="23"/>
      <c r="B534" s="23"/>
      <c r="C534" s="23"/>
      <c r="D534" s="69"/>
      <c r="E534" s="70"/>
      <c r="F534" s="23"/>
      <c r="G534" s="23"/>
      <c r="H534" s="23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</row>
    <row r="535">
      <c r="A535" s="23"/>
      <c r="B535" s="23"/>
      <c r="C535" s="23"/>
      <c r="D535" s="69"/>
      <c r="E535" s="70"/>
      <c r="F535" s="23"/>
      <c r="G535" s="23"/>
      <c r="H535" s="23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</row>
    <row r="536">
      <c r="A536" s="23"/>
      <c r="B536" s="23"/>
      <c r="C536" s="23"/>
      <c r="D536" s="69"/>
      <c r="E536" s="70"/>
      <c r="F536" s="23"/>
      <c r="G536" s="23"/>
      <c r="H536" s="23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</row>
    <row r="537">
      <c r="A537" s="23"/>
      <c r="B537" s="23"/>
      <c r="C537" s="23"/>
      <c r="D537" s="69"/>
      <c r="E537" s="70"/>
      <c r="F537" s="23"/>
      <c r="G537" s="23"/>
      <c r="H537" s="23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</row>
    <row r="538">
      <c r="A538" s="23"/>
      <c r="B538" s="23"/>
      <c r="C538" s="23"/>
      <c r="D538" s="69"/>
      <c r="E538" s="70"/>
      <c r="F538" s="23"/>
      <c r="G538" s="23"/>
      <c r="H538" s="23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</row>
    <row r="539">
      <c r="A539" s="23"/>
      <c r="B539" s="23"/>
      <c r="C539" s="23"/>
      <c r="D539" s="69"/>
      <c r="E539" s="70"/>
      <c r="F539" s="23"/>
      <c r="G539" s="23"/>
      <c r="H539" s="23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</row>
    <row r="540">
      <c r="A540" s="23"/>
      <c r="B540" s="23"/>
      <c r="C540" s="23"/>
      <c r="D540" s="69"/>
      <c r="E540" s="70"/>
      <c r="F540" s="23"/>
      <c r="G540" s="23"/>
      <c r="H540" s="23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</row>
    <row r="541">
      <c r="A541" s="23"/>
      <c r="B541" s="23"/>
      <c r="C541" s="23"/>
      <c r="D541" s="69"/>
      <c r="E541" s="70"/>
      <c r="F541" s="23"/>
      <c r="G541" s="23"/>
      <c r="H541" s="23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</row>
    <row r="542">
      <c r="A542" s="23"/>
      <c r="B542" s="23"/>
      <c r="C542" s="23"/>
      <c r="D542" s="69"/>
      <c r="E542" s="70"/>
      <c r="F542" s="23"/>
      <c r="G542" s="23"/>
      <c r="H542" s="23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</row>
    <row r="543">
      <c r="A543" s="23"/>
      <c r="B543" s="23"/>
      <c r="C543" s="23"/>
      <c r="D543" s="69"/>
      <c r="E543" s="70"/>
      <c r="F543" s="23"/>
      <c r="G543" s="23"/>
      <c r="H543" s="23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</row>
    <row r="544">
      <c r="A544" s="23"/>
      <c r="B544" s="23"/>
      <c r="C544" s="23"/>
      <c r="D544" s="69"/>
      <c r="E544" s="70"/>
      <c r="F544" s="23"/>
      <c r="G544" s="23"/>
      <c r="H544" s="23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</row>
    <row r="545">
      <c r="A545" s="23"/>
      <c r="B545" s="23"/>
      <c r="C545" s="23"/>
      <c r="D545" s="69"/>
      <c r="E545" s="70"/>
      <c r="F545" s="23"/>
      <c r="G545" s="23"/>
      <c r="H545" s="23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</row>
    <row r="546">
      <c r="A546" s="23"/>
      <c r="B546" s="23"/>
      <c r="C546" s="23"/>
      <c r="D546" s="69"/>
      <c r="E546" s="70"/>
      <c r="F546" s="23"/>
      <c r="G546" s="23"/>
      <c r="H546" s="23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</row>
    <row r="547">
      <c r="A547" s="23"/>
      <c r="B547" s="23"/>
      <c r="C547" s="23"/>
      <c r="D547" s="69"/>
      <c r="E547" s="70"/>
      <c r="F547" s="23"/>
      <c r="G547" s="23"/>
      <c r="H547" s="23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</row>
    <row r="548">
      <c r="A548" s="23"/>
      <c r="B548" s="23"/>
      <c r="C548" s="23"/>
      <c r="D548" s="69"/>
      <c r="E548" s="70"/>
      <c r="F548" s="23"/>
      <c r="G548" s="23"/>
      <c r="H548" s="23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</row>
    <row r="549">
      <c r="A549" s="23"/>
      <c r="B549" s="23"/>
      <c r="C549" s="23"/>
      <c r="D549" s="69"/>
      <c r="E549" s="70"/>
      <c r="F549" s="23"/>
      <c r="G549" s="23"/>
      <c r="H549" s="23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</row>
    <row r="550">
      <c r="A550" s="23"/>
      <c r="B550" s="23"/>
      <c r="C550" s="23"/>
      <c r="D550" s="69"/>
      <c r="E550" s="70"/>
      <c r="F550" s="23"/>
      <c r="G550" s="23"/>
      <c r="H550" s="23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</row>
    <row r="551">
      <c r="A551" s="23"/>
      <c r="B551" s="23"/>
      <c r="C551" s="23"/>
      <c r="D551" s="69"/>
      <c r="E551" s="70"/>
      <c r="F551" s="23"/>
      <c r="G551" s="23"/>
      <c r="H551" s="23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</row>
    <row r="552">
      <c r="A552" s="23"/>
      <c r="B552" s="23"/>
      <c r="C552" s="23"/>
      <c r="D552" s="69"/>
      <c r="E552" s="70"/>
      <c r="F552" s="23"/>
      <c r="G552" s="23"/>
      <c r="H552" s="23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</row>
    <row r="553">
      <c r="A553" s="23"/>
      <c r="B553" s="23"/>
      <c r="C553" s="23"/>
      <c r="D553" s="69"/>
      <c r="E553" s="70"/>
      <c r="F553" s="23"/>
      <c r="G553" s="23"/>
      <c r="H553" s="23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</row>
    <row r="554">
      <c r="A554" s="23"/>
      <c r="B554" s="23"/>
      <c r="C554" s="23"/>
      <c r="D554" s="69"/>
      <c r="E554" s="70"/>
      <c r="F554" s="23"/>
      <c r="G554" s="23"/>
      <c r="H554" s="23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1"/>
      <c r="BM554" s="21"/>
      <c r="BN554" s="21"/>
      <c r="BO554" s="21"/>
      <c r="BP554" s="21"/>
    </row>
    <row r="555">
      <c r="A555" s="23"/>
      <c r="B555" s="23"/>
      <c r="C555" s="23"/>
      <c r="D555" s="69"/>
      <c r="E555" s="70"/>
      <c r="F555" s="23"/>
      <c r="G555" s="23"/>
      <c r="H555" s="23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</row>
    <row r="556">
      <c r="A556" s="23"/>
      <c r="B556" s="23"/>
      <c r="C556" s="23"/>
      <c r="D556" s="69"/>
      <c r="E556" s="70"/>
      <c r="F556" s="23"/>
      <c r="G556" s="23"/>
      <c r="H556" s="23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</row>
    <row r="557">
      <c r="A557" s="23"/>
      <c r="B557" s="23"/>
      <c r="C557" s="23"/>
      <c r="D557" s="69"/>
      <c r="E557" s="70"/>
      <c r="F557" s="23"/>
      <c r="G557" s="23"/>
      <c r="H557" s="23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1"/>
      <c r="BM557" s="21"/>
      <c r="BN557" s="21"/>
      <c r="BO557" s="21"/>
      <c r="BP557" s="21"/>
    </row>
    <row r="558">
      <c r="A558" s="23"/>
      <c r="B558" s="23"/>
      <c r="C558" s="23"/>
      <c r="D558" s="69"/>
      <c r="E558" s="70"/>
      <c r="F558" s="23"/>
      <c r="G558" s="23"/>
      <c r="H558" s="23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1"/>
      <c r="BM558" s="21"/>
      <c r="BN558" s="21"/>
      <c r="BO558" s="21"/>
      <c r="BP558" s="21"/>
    </row>
    <row r="559">
      <c r="A559" s="23"/>
      <c r="B559" s="23"/>
      <c r="C559" s="23"/>
      <c r="D559" s="69"/>
      <c r="E559" s="70"/>
      <c r="F559" s="23"/>
      <c r="G559" s="23"/>
      <c r="H559" s="23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1"/>
      <c r="BM559" s="21"/>
      <c r="BN559" s="21"/>
      <c r="BO559" s="21"/>
      <c r="BP559" s="21"/>
    </row>
    <row r="560">
      <c r="A560" s="23"/>
      <c r="B560" s="23"/>
      <c r="C560" s="23"/>
      <c r="D560" s="69"/>
      <c r="E560" s="70"/>
      <c r="F560" s="23"/>
      <c r="G560" s="23"/>
      <c r="H560" s="23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1"/>
      <c r="BM560" s="21"/>
      <c r="BN560" s="21"/>
      <c r="BO560" s="21"/>
      <c r="BP560" s="21"/>
    </row>
    <row r="561">
      <c r="A561" s="23"/>
      <c r="B561" s="23"/>
      <c r="C561" s="23"/>
      <c r="D561" s="69"/>
      <c r="E561" s="70"/>
      <c r="F561" s="23"/>
      <c r="G561" s="23"/>
      <c r="H561" s="23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1"/>
      <c r="BM561" s="21"/>
      <c r="BN561" s="21"/>
      <c r="BO561" s="21"/>
      <c r="BP561" s="21"/>
    </row>
    <row r="562">
      <c r="A562" s="23"/>
      <c r="B562" s="23"/>
      <c r="C562" s="23"/>
      <c r="D562" s="69"/>
      <c r="E562" s="70"/>
      <c r="F562" s="23"/>
      <c r="G562" s="23"/>
      <c r="H562" s="23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1"/>
      <c r="BM562" s="21"/>
      <c r="BN562" s="21"/>
      <c r="BO562" s="21"/>
      <c r="BP562" s="21"/>
    </row>
    <row r="563">
      <c r="A563" s="23"/>
      <c r="B563" s="23"/>
      <c r="C563" s="23"/>
      <c r="D563" s="69"/>
      <c r="E563" s="70"/>
      <c r="F563" s="23"/>
      <c r="G563" s="23"/>
      <c r="H563" s="23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1"/>
      <c r="BM563" s="21"/>
      <c r="BN563" s="21"/>
      <c r="BO563" s="21"/>
      <c r="BP563" s="21"/>
    </row>
    <row r="564">
      <c r="A564" s="23"/>
      <c r="B564" s="23"/>
      <c r="C564" s="23"/>
      <c r="D564" s="69"/>
      <c r="E564" s="70"/>
      <c r="F564" s="23"/>
      <c r="G564" s="23"/>
      <c r="H564" s="23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1"/>
      <c r="BM564" s="21"/>
      <c r="BN564" s="21"/>
      <c r="BO564" s="21"/>
      <c r="BP564" s="21"/>
    </row>
    <row r="565">
      <c r="A565" s="23"/>
      <c r="B565" s="23"/>
      <c r="C565" s="23"/>
      <c r="D565" s="69"/>
      <c r="E565" s="70"/>
      <c r="F565" s="23"/>
      <c r="G565" s="23"/>
      <c r="H565" s="23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1"/>
      <c r="BM565" s="21"/>
      <c r="BN565" s="21"/>
      <c r="BO565" s="21"/>
      <c r="BP565" s="21"/>
    </row>
    <row r="566">
      <c r="A566" s="23"/>
      <c r="B566" s="23"/>
      <c r="C566" s="23"/>
      <c r="D566" s="69"/>
      <c r="E566" s="70"/>
      <c r="F566" s="23"/>
      <c r="G566" s="23"/>
      <c r="H566" s="23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  <c r="BL566" s="21"/>
      <c r="BM566" s="21"/>
      <c r="BN566" s="21"/>
      <c r="BO566" s="21"/>
      <c r="BP566" s="21"/>
    </row>
    <row r="567">
      <c r="A567" s="23"/>
      <c r="B567" s="23"/>
      <c r="C567" s="23"/>
      <c r="D567" s="69"/>
      <c r="E567" s="70"/>
      <c r="F567" s="23"/>
      <c r="G567" s="23"/>
      <c r="H567" s="23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1"/>
      <c r="BM567" s="21"/>
      <c r="BN567" s="21"/>
      <c r="BO567" s="21"/>
      <c r="BP567" s="21"/>
    </row>
    <row r="568">
      <c r="A568" s="23"/>
      <c r="B568" s="23"/>
      <c r="C568" s="23"/>
      <c r="D568" s="69"/>
      <c r="E568" s="70"/>
      <c r="F568" s="23"/>
      <c r="G568" s="23"/>
      <c r="H568" s="23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</row>
    <row r="569">
      <c r="A569" s="23"/>
      <c r="B569" s="23"/>
      <c r="C569" s="23"/>
      <c r="D569" s="69"/>
      <c r="E569" s="70"/>
      <c r="F569" s="23"/>
      <c r="G569" s="23"/>
      <c r="H569" s="23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1"/>
      <c r="BM569" s="21"/>
      <c r="BN569" s="21"/>
      <c r="BO569" s="21"/>
      <c r="BP569" s="21"/>
    </row>
    <row r="570">
      <c r="A570" s="23"/>
      <c r="B570" s="23"/>
      <c r="C570" s="23"/>
      <c r="D570" s="69"/>
      <c r="E570" s="70"/>
      <c r="F570" s="23"/>
      <c r="G570" s="23"/>
      <c r="H570" s="23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1"/>
      <c r="BM570" s="21"/>
      <c r="BN570" s="21"/>
      <c r="BO570" s="21"/>
      <c r="BP570" s="21"/>
    </row>
    <row r="571">
      <c r="A571" s="23"/>
      <c r="B571" s="23"/>
      <c r="C571" s="23"/>
      <c r="D571" s="69"/>
      <c r="E571" s="70"/>
      <c r="F571" s="23"/>
      <c r="G571" s="23"/>
      <c r="H571" s="23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</row>
    <row r="572">
      <c r="A572" s="23"/>
      <c r="B572" s="23"/>
      <c r="C572" s="23"/>
      <c r="D572" s="69"/>
      <c r="E572" s="70"/>
      <c r="F572" s="23"/>
      <c r="G572" s="23"/>
      <c r="H572" s="23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</row>
    <row r="573">
      <c r="A573" s="23"/>
      <c r="B573" s="23"/>
      <c r="C573" s="23"/>
      <c r="D573" s="69"/>
      <c r="E573" s="70"/>
      <c r="F573" s="23"/>
      <c r="G573" s="23"/>
      <c r="H573" s="23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</row>
    <row r="574">
      <c r="A574" s="23"/>
      <c r="B574" s="23"/>
      <c r="C574" s="23"/>
      <c r="D574" s="69"/>
      <c r="E574" s="70"/>
      <c r="F574" s="23"/>
      <c r="G574" s="23"/>
      <c r="H574" s="23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1"/>
      <c r="BM574" s="21"/>
      <c r="BN574" s="21"/>
      <c r="BO574" s="21"/>
      <c r="BP574" s="21"/>
    </row>
    <row r="575">
      <c r="A575" s="23"/>
      <c r="B575" s="23"/>
      <c r="C575" s="23"/>
      <c r="D575" s="69"/>
      <c r="E575" s="70"/>
      <c r="F575" s="23"/>
      <c r="G575" s="23"/>
      <c r="H575" s="23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1"/>
      <c r="BM575" s="21"/>
      <c r="BN575" s="21"/>
      <c r="BO575" s="21"/>
      <c r="BP575" s="21"/>
    </row>
    <row r="576">
      <c r="A576" s="23"/>
      <c r="B576" s="23"/>
      <c r="C576" s="23"/>
      <c r="D576" s="69"/>
      <c r="E576" s="70"/>
      <c r="F576" s="23"/>
      <c r="G576" s="23"/>
      <c r="H576" s="23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1"/>
      <c r="BM576" s="21"/>
      <c r="BN576" s="21"/>
      <c r="BO576" s="21"/>
      <c r="BP576" s="21"/>
    </row>
    <row r="577">
      <c r="A577" s="23"/>
      <c r="B577" s="23"/>
      <c r="C577" s="23"/>
      <c r="D577" s="69"/>
      <c r="E577" s="70"/>
      <c r="F577" s="23"/>
      <c r="G577" s="23"/>
      <c r="H577" s="23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1"/>
      <c r="BM577" s="21"/>
      <c r="BN577" s="21"/>
      <c r="BO577" s="21"/>
      <c r="BP577" s="21"/>
    </row>
    <row r="578">
      <c r="A578" s="23"/>
      <c r="B578" s="23"/>
      <c r="C578" s="23"/>
      <c r="D578" s="69"/>
      <c r="E578" s="70"/>
      <c r="F578" s="23"/>
      <c r="G578" s="23"/>
      <c r="H578" s="23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1"/>
      <c r="BM578" s="21"/>
      <c r="BN578" s="21"/>
      <c r="BO578" s="21"/>
      <c r="BP578" s="21"/>
    </row>
    <row r="579">
      <c r="A579" s="23"/>
      <c r="B579" s="23"/>
      <c r="C579" s="23"/>
      <c r="D579" s="69"/>
      <c r="E579" s="70"/>
      <c r="F579" s="23"/>
      <c r="G579" s="23"/>
      <c r="H579" s="23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  <c r="BL579" s="21"/>
      <c r="BM579" s="21"/>
      <c r="BN579" s="21"/>
      <c r="BO579" s="21"/>
      <c r="BP579" s="21"/>
    </row>
    <row r="580">
      <c r="A580" s="23"/>
      <c r="B580" s="23"/>
      <c r="C580" s="23"/>
      <c r="D580" s="69"/>
      <c r="E580" s="70"/>
      <c r="F580" s="23"/>
      <c r="G580" s="23"/>
      <c r="H580" s="23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1"/>
      <c r="BM580" s="21"/>
      <c r="BN580" s="21"/>
      <c r="BO580" s="21"/>
      <c r="BP580" s="21"/>
    </row>
    <row r="581">
      <c r="A581" s="23"/>
      <c r="B581" s="23"/>
      <c r="C581" s="23"/>
      <c r="D581" s="69"/>
      <c r="E581" s="70"/>
      <c r="F581" s="23"/>
      <c r="G581" s="23"/>
      <c r="H581" s="23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</row>
    <row r="582">
      <c r="A582" s="23"/>
      <c r="B582" s="23"/>
      <c r="C582" s="23"/>
      <c r="D582" s="69"/>
      <c r="E582" s="70"/>
      <c r="F582" s="23"/>
      <c r="G582" s="23"/>
      <c r="H582" s="23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1"/>
      <c r="BM582" s="21"/>
      <c r="BN582" s="21"/>
      <c r="BO582" s="21"/>
      <c r="BP582" s="21"/>
    </row>
    <row r="583">
      <c r="A583" s="23"/>
      <c r="B583" s="23"/>
      <c r="C583" s="23"/>
      <c r="D583" s="69"/>
      <c r="E583" s="70"/>
      <c r="F583" s="23"/>
      <c r="G583" s="23"/>
      <c r="H583" s="23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</row>
    <row r="584">
      <c r="A584" s="23"/>
      <c r="B584" s="23"/>
      <c r="C584" s="23"/>
      <c r="D584" s="69"/>
      <c r="E584" s="70"/>
      <c r="F584" s="23"/>
      <c r="G584" s="23"/>
      <c r="H584" s="23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1"/>
      <c r="BM584" s="21"/>
      <c r="BN584" s="21"/>
      <c r="BO584" s="21"/>
      <c r="BP584" s="21"/>
    </row>
    <row r="585">
      <c r="A585" s="23"/>
      <c r="B585" s="23"/>
      <c r="C585" s="23"/>
      <c r="D585" s="69"/>
      <c r="E585" s="70"/>
      <c r="F585" s="23"/>
      <c r="G585" s="23"/>
      <c r="H585" s="23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1"/>
      <c r="BM585" s="21"/>
      <c r="BN585" s="21"/>
      <c r="BO585" s="21"/>
      <c r="BP585" s="21"/>
    </row>
    <row r="586">
      <c r="A586" s="23"/>
      <c r="B586" s="23"/>
      <c r="C586" s="23"/>
      <c r="D586" s="69"/>
      <c r="E586" s="70"/>
      <c r="F586" s="23"/>
      <c r="G586" s="23"/>
      <c r="H586" s="23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1"/>
      <c r="BM586" s="21"/>
      <c r="BN586" s="21"/>
      <c r="BO586" s="21"/>
      <c r="BP586" s="21"/>
    </row>
    <row r="587">
      <c r="A587" s="23"/>
      <c r="B587" s="23"/>
      <c r="C587" s="23"/>
      <c r="D587" s="69"/>
      <c r="E587" s="70"/>
      <c r="F587" s="23"/>
      <c r="G587" s="23"/>
      <c r="H587" s="23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</row>
    <row r="588">
      <c r="A588" s="23"/>
      <c r="B588" s="23"/>
      <c r="C588" s="23"/>
      <c r="D588" s="69"/>
      <c r="E588" s="70"/>
      <c r="F588" s="23"/>
      <c r="G588" s="23"/>
      <c r="H588" s="23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1"/>
      <c r="BM588" s="21"/>
      <c r="BN588" s="21"/>
      <c r="BO588" s="21"/>
      <c r="BP588" s="21"/>
    </row>
    <row r="589">
      <c r="A589" s="23"/>
      <c r="B589" s="23"/>
      <c r="C589" s="23"/>
      <c r="D589" s="69"/>
      <c r="E589" s="70"/>
      <c r="F589" s="23"/>
      <c r="G589" s="23"/>
      <c r="H589" s="23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1"/>
      <c r="BM589" s="21"/>
      <c r="BN589" s="21"/>
      <c r="BO589" s="21"/>
      <c r="BP589" s="21"/>
    </row>
    <row r="590">
      <c r="A590" s="23"/>
      <c r="B590" s="23"/>
      <c r="C590" s="23"/>
      <c r="D590" s="69"/>
      <c r="E590" s="70"/>
      <c r="F590" s="23"/>
      <c r="G590" s="23"/>
      <c r="H590" s="23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  <c r="BL590" s="21"/>
      <c r="BM590" s="21"/>
      <c r="BN590" s="21"/>
      <c r="BO590" s="21"/>
      <c r="BP590" s="21"/>
    </row>
    <row r="591">
      <c r="A591" s="23"/>
      <c r="B591" s="23"/>
      <c r="C591" s="23"/>
      <c r="D591" s="69"/>
      <c r="E591" s="70"/>
      <c r="F591" s="23"/>
      <c r="G591" s="23"/>
      <c r="H591" s="23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1"/>
      <c r="BM591" s="21"/>
      <c r="BN591" s="21"/>
      <c r="BO591" s="21"/>
      <c r="BP591" s="21"/>
    </row>
    <row r="592">
      <c r="A592" s="23"/>
      <c r="B592" s="23"/>
      <c r="C592" s="23"/>
      <c r="D592" s="69"/>
      <c r="E592" s="70"/>
      <c r="F592" s="23"/>
      <c r="G592" s="23"/>
      <c r="H592" s="23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  <c r="BL592" s="21"/>
      <c r="BM592" s="21"/>
      <c r="BN592" s="21"/>
      <c r="BO592" s="21"/>
      <c r="BP592" s="21"/>
    </row>
    <row r="593">
      <c r="A593" s="23"/>
      <c r="B593" s="23"/>
      <c r="C593" s="23"/>
      <c r="D593" s="69"/>
      <c r="E593" s="70"/>
      <c r="F593" s="23"/>
      <c r="G593" s="23"/>
      <c r="H593" s="23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1"/>
      <c r="BM593" s="21"/>
      <c r="BN593" s="21"/>
      <c r="BO593" s="21"/>
      <c r="BP593" s="21"/>
    </row>
    <row r="594">
      <c r="A594" s="23"/>
      <c r="B594" s="23"/>
      <c r="C594" s="23"/>
      <c r="D594" s="69"/>
      <c r="E594" s="70"/>
      <c r="F594" s="23"/>
      <c r="G594" s="23"/>
      <c r="H594" s="23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/>
      <c r="BP594" s="21"/>
    </row>
    <row r="595">
      <c r="A595" s="23"/>
      <c r="B595" s="23"/>
      <c r="C595" s="23"/>
      <c r="D595" s="69"/>
      <c r="E595" s="70"/>
      <c r="F595" s="23"/>
      <c r="G595" s="23"/>
      <c r="H595" s="23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1"/>
      <c r="BM595" s="21"/>
      <c r="BN595" s="21"/>
      <c r="BO595" s="21"/>
      <c r="BP595" s="21"/>
    </row>
    <row r="596">
      <c r="A596" s="23"/>
      <c r="B596" s="23"/>
      <c r="C596" s="23"/>
      <c r="D596" s="69"/>
      <c r="E596" s="70"/>
      <c r="F596" s="23"/>
      <c r="G596" s="23"/>
      <c r="H596" s="23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1"/>
      <c r="BM596" s="21"/>
      <c r="BN596" s="21"/>
      <c r="BO596" s="21"/>
      <c r="BP596" s="21"/>
    </row>
    <row r="597">
      <c r="A597" s="23"/>
      <c r="B597" s="23"/>
      <c r="C597" s="23"/>
      <c r="D597" s="69"/>
      <c r="E597" s="70"/>
      <c r="F597" s="23"/>
      <c r="G597" s="23"/>
      <c r="H597" s="23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1"/>
      <c r="BM597" s="21"/>
      <c r="BN597" s="21"/>
      <c r="BO597" s="21"/>
      <c r="BP597" s="21"/>
    </row>
    <row r="598">
      <c r="A598" s="23"/>
      <c r="B598" s="23"/>
      <c r="C598" s="23"/>
      <c r="D598" s="69"/>
      <c r="E598" s="70"/>
      <c r="F598" s="23"/>
      <c r="G598" s="23"/>
      <c r="H598" s="23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</row>
    <row r="599">
      <c r="A599" s="23"/>
      <c r="B599" s="23"/>
      <c r="C599" s="23"/>
      <c r="D599" s="69"/>
      <c r="E599" s="70"/>
      <c r="F599" s="23"/>
      <c r="G599" s="23"/>
      <c r="H599" s="23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</row>
    <row r="600">
      <c r="A600" s="23"/>
      <c r="B600" s="23"/>
      <c r="C600" s="23"/>
      <c r="D600" s="69"/>
      <c r="E600" s="70"/>
      <c r="F600" s="23"/>
      <c r="G600" s="23"/>
      <c r="H600" s="23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</row>
    <row r="601">
      <c r="A601" s="23"/>
      <c r="B601" s="23"/>
      <c r="C601" s="23"/>
      <c r="D601" s="69"/>
      <c r="E601" s="70"/>
      <c r="F601" s="23"/>
      <c r="G601" s="23"/>
      <c r="H601" s="23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1"/>
      <c r="BM601" s="21"/>
      <c r="BN601" s="21"/>
      <c r="BO601" s="21"/>
      <c r="BP601" s="21"/>
    </row>
    <row r="602">
      <c r="A602" s="23"/>
      <c r="B602" s="23"/>
      <c r="C602" s="23"/>
      <c r="D602" s="69"/>
      <c r="E602" s="70"/>
      <c r="F602" s="23"/>
      <c r="G602" s="23"/>
      <c r="H602" s="23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1"/>
      <c r="BM602" s="21"/>
      <c r="BN602" s="21"/>
      <c r="BO602" s="21"/>
      <c r="BP602" s="21"/>
    </row>
    <row r="603">
      <c r="A603" s="23"/>
      <c r="B603" s="23"/>
      <c r="C603" s="23"/>
      <c r="D603" s="69"/>
      <c r="E603" s="70"/>
      <c r="F603" s="23"/>
      <c r="G603" s="23"/>
      <c r="H603" s="23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1"/>
      <c r="BM603" s="21"/>
      <c r="BN603" s="21"/>
      <c r="BO603" s="21"/>
      <c r="BP603" s="21"/>
    </row>
    <row r="604">
      <c r="A604" s="23"/>
      <c r="B604" s="23"/>
      <c r="C604" s="23"/>
      <c r="D604" s="69"/>
      <c r="E604" s="70"/>
      <c r="F604" s="23"/>
      <c r="G604" s="23"/>
      <c r="H604" s="23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1"/>
      <c r="BM604" s="21"/>
      <c r="BN604" s="21"/>
      <c r="BO604" s="21"/>
      <c r="BP604" s="21"/>
    </row>
    <row r="605">
      <c r="A605" s="23"/>
      <c r="B605" s="23"/>
      <c r="C605" s="23"/>
      <c r="D605" s="69"/>
      <c r="E605" s="70"/>
      <c r="F605" s="23"/>
      <c r="G605" s="23"/>
      <c r="H605" s="23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1"/>
      <c r="BM605" s="21"/>
      <c r="BN605" s="21"/>
      <c r="BO605" s="21"/>
      <c r="BP605" s="21"/>
    </row>
    <row r="606">
      <c r="A606" s="23"/>
      <c r="B606" s="23"/>
      <c r="C606" s="23"/>
      <c r="D606" s="69"/>
      <c r="E606" s="70"/>
      <c r="F606" s="23"/>
      <c r="G606" s="23"/>
      <c r="H606" s="23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1"/>
      <c r="BM606" s="21"/>
      <c r="BN606" s="21"/>
      <c r="BO606" s="21"/>
      <c r="BP606" s="21"/>
    </row>
    <row r="607">
      <c r="A607" s="23"/>
      <c r="B607" s="23"/>
      <c r="C607" s="23"/>
      <c r="D607" s="69"/>
      <c r="E607" s="70"/>
      <c r="F607" s="23"/>
      <c r="G607" s="23"/>
      <c r="H607" s="23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1"/>
      <c r="BM607" s="21"/>
      <c r="BN607" s="21"/>
      <c r="BO607" s="21"/>
      <c r="BP607" s="21"/>
    </row>
    <row r="608">
      <c r="A608" s="23"/>
      <c r="B608" s="23"/>
      <c r="C608" s="23"/>
      <c r="D608" s="69"/>
      <c r="E608" s="70"/>
      <c r="F608" s="23"/>
      <c r="G608" s="23"/>
      <c r="H608" s="23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1"/>
      <c r="BM608" s="21"/>
      <c r="BN608" s="21"/>
      <c r="BO608" s="21"/>
      <c r="BP608" s="21"/>
    </row>
    <row r="609">
      <c r="A609" s="23"/>
      <c r="B609" s="23"/>
      <c r="C609" s="23"/>
      <c r="D609" s="69"/>
      <c r="E609" s="70"/>
      <c r="F609" s="23"/>
      <c r="G609" s="23"/>
      <c r="H609" s="23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1"/>
      <c r="BM609" s="21"/>
      <c r="BN609" s="21"/>
      <c r="BO609" s="21"/>
      <c r="BP609" s="21"/>
    </row>
    <row r="610">
      <c r="A610" s="23"/>
      <c r="B610" s="23"/>
      <c r="C610" s="23"/>
      <c r="D610" s="69"/>
      <c r="E610" s="70"/>
      <c r="F610" s="23"/>
      <c r="G610" s="23"/>
      <c r="H610" s="23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1"/>
      <c r="BM610" s="21"/>
      <c r="BN610" s="21"/>
      <c r="BO610" s="21"/>
      <c r="BP610" s="21"/>
    </row>
    <row r="611">
      <c r="A611" s="23"/>
      <c r="B611" s="23"/>
      <c r="C611" s="23"/>
      <c r="D611" s="69"/>
      <c r="E611" s="70"/>
      <c r="F611" s="23"/>
      <c r="G611" s="23"/>
      <c r="H611" s="23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1"/>
      <c r="BM611" s="21"/>
      <c r="BN611" s="21"/>
      <c r="BO611" s="21"/>
      <c r="BP611" s="21"/>
    </row>
    <row r="612">
      <c r="A612" s="23"/>
      <c r="B612" s="23"/>
      <c r="C612" s="23"/>
      <c r="D612" s="69"/>
      <c r="E612" s="70"/>
      <c r="F612" s="23"/>
      <c r="G612" s="23"/>
      <c r="H612" s="23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1"/>
      <c r="BM612" s="21"/>
      <c r="BN612" s="21"/>
      <c r="BO612" s="21"/>
      <c r="BP612" s="21"/>
    </row>
    <row r="613">
      <c r="A613" s="23"/>
      <c r="B613" s="23"/>
      <c r="C613" s="23"/>
      <c r="D613" s="69"/>
      <c r="E613" s="70"/>
      <c r="F613" s="23"/>
      <c r="G613" s="23"/>
      <c r="H613" s="23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1"/>
      <c r="BM613" s="21"/>
      <c r="BN613" s="21"/>
      <c r="BO613" s="21"/>
      <c r="BP613" s="21"/>
    </row>
    <row r="614">
      <c r="A614" s="23"/>
      <c r="B614" s="23"/>
      <c r="C614" s="23"/>
      <c r="D614" s="69"/>
      <c r="E614" s="70"/>
      <c r="F614" s="23"/>
      <c r="G614" s="23"/>
      <c r="H614" s="23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1"/>
      <c r="BM614" s="21"/>
      <c r="BN614" s="21"/>
      <c r="BO614" s="21"/>
      <c r="BP614" s="21"/>
    </row>
    <row r="615">
      <c r="A615" s="23"/>
      <c r="B615" s="23"/>
      <c r="C615" s="23"/>
      <c r="D615" s="69"/>
      <c r="E615" s="70"/>
      <c r="F615" s="23"/>
      <c r="G615" s="23"/>
      <c r="H615" s="23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  <c r="BL615" s="21"/>
      <c r="BM615" s="21"/>
      <c r="BN615" s="21"/>
      <c r="BO615" s="21"/>
      <c r="BP615" s="21"/>
    </row>
    <row r="616">
      <c r="A616" s="23"/>
      <c r="B616" s="23"/>
      <c r="C616" s="23"/>
      <c r="D616" s="69"/>
      <c r="E616" s="70"/>
      <c r="F616" s="23"/>
      <c r="G616" s="23"/>
      <c r="H616" s="23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1"/>
      <c r="BM616" s="21"/>
      <c r="BN616" s="21"/>
      <c r="BO616" s="21"/>
      <c r="BP616" s="21"/>
    </row>
    <row r="617">
      <c r="A617" s="23"/>
      <c r="B617" s="23"/>
      <c r="C617" s="23"/>
      <c r="D617" s="69"/>
      <c r="E617" s="70"/>
      <c r="F617" s="23"/>
      <c r="G617" s="23"/>
      <c r="H617" s="23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1"/>
      <c r="BM617" s="21"/>
      <c r="BN617" s="21"/>
      <c r="BO617" s="21"/>
      <c r="BP617" s="21"/>
    </row>
    <row r="618">
      <c r="A618" s="23"/>
      <c r="B618" s="23"/>
      <c r="C618" s="23"/>
      <c r="D618" s="69"/>
      <c r="E618" s="70"/>
      <c r="F618" s="23"/>
      <c r="G618" s="23"/>
      <c r="H618" s="23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  <c r="BL618" s="21"/>
      <c r="BM618" s="21"/>
      <c r="BN618" s="21"/>
      <c r="BO618" s="21"/>
      <c r="BP618" s="21"/>
    </row>
    <row r="619">
      <c r="A619" s="23"/>
      <c r="B619" s="23"/>
      <c r="C619" s="23"/>
      <c r="D619" s="69"/>
      <c r="E619" s="70"/>
      <c r="F619" s="23"/>
      <c r="G619" s="23"/>
      <c r="H619" s="23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  <c r="BL619" s="21"/>
      <c r="BM619" s="21"/>
      <c r="BN619" s="21"/>
      <c r="BO619" s="21"/>
      <c r="BP619" s="21"/>
    </row>
    <row r="620">
      <c r="A620" s="23"/>
      <c r="B620" s="23"/>
      <c r="C620" s="23"/>
      <c r="D620" s="69"/>
      <c r="E620" s="70"/>
      <c r="F620" s="23"/>
      <c r="G620" s="23"/>
      <c r="H620" s="23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1"/>
      <c r="BM620" s="21"/>
      <c r="BN620" s="21"/>
      <c r="BO620" s="21"/>
      <c r="BP620" s="21"/>
    </row>
    <row r="621">
      <c r="A621" s="23"/>
      <c r="B621" s="23"/>
      <c r="C621" s="23"/>
      <c r="D621" s="69"/>
      <c r="E621" s="70"/>
      <c r="F621" s="23"/>
      <c r="G621" s="23"/>
      <c r="H621" s="23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  <c r="BL621" s="21"/>
      <c r="BM621" s="21"/>
      <c r="BN621" s="21"/>
      <c r="BO621" s="21"/>
      <c r="BP621" s="21"/>
    </row>
    <row r="622">
      <c r="A622" s="23"/>
      <c r="B622" s="23"/>
      <c r="C622" s="23"/>
      <c r="D622" s="69"/>
      <c r="E622" s="70"/>
      <c r="F622" s="23"/>
      <c r="G622" s="23"/>
      <c r="H622" s="23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  <c r="BL622" s="21"/>
      <c r="BM622" s="21"/>
      <c r="BN622" s="21"/>
      <c r="BO622" s="21"/>
      <c r="BP622" s="21"/>
    </row>
    <row r="623">
      <c r="A623" s="23"/>
      <c r="B623" s="23"/>
      <c r="C623" s="23"/>
      <c r="D623" s="69"/>
      <c r="E623" s="70"/>
      <c r="F623" s="23"/>
      <c r="G623" s="23"/>
      <c r="H623" s="23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  <c r="BL623" s="21"/>
      <c r="BM623" s="21"/>
      <c r="BN623" s="21"/>
      <c r="BO623" s="21"/>
      <c r="BP623" s="21"/>
    </row>
    <row r="624">
      <c r="A624" s="23"/>
      <c r="B624" s="23"/>
      <c r="C624" s="23"/>
      <c r="D624" s="69"/>
      <c r="E624" s="70"/>
      <c r="F624" s="23"/>
      <c r="G624" s="23"/>
      <c r="H624" s="23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  <c r="BL624" s="21"/>
      <c r="BM624" s="21"/>
      <c r="BN624" s="21"/>
      <c r="BO624" s="21"/>
      <c r="BP624" s="21"/>
    </row>
    <row r="625">
      <c r="A625" s="23"/>
      <c r="B625" s="23"/>
      <c r="C625" s="23"/>
      <c r="D625" s="69"/>
      <c r="E625" s="70"/>
      <c r="F625" s="23"/>
      <c r="G625" s="23"/>
      <c r="H625" s="23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  <c r="BL625" s="21"/>
      <c r="BM625" s="21"/>
      <c r="BN625" s="21"/>
      <c r="BO625" s="21"/>
      <c r="BP625" s="21"/>
    </row>
    <row r="626">
      <c r="A626" s="23"/>
      <c r="B626" s="23"/>
      <c r="C626" s="23"/>
      <c r="D626" s="69"/>
      <c r="E626" s="70"/>
      <c r="F626" s="23"/>
      <c r="G626" s="23"/>
      <c r="H626" s="23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  <c r="BL626" s="21"/>
      <c r="BM626" s="21"/>
      <c r="BN626" s="21"/>
      <c r="BO626" s="21"/>
      <c r="BP626" s="21"/>
    </row>
    <row r="627">
      <c r="A627" s="23"/>
      <c r="B627" s="23"/>
      <c r="C627" s="23"/>
      <c r="D627" s="69"/>
      <c r="E627" s="70"/>
      <c r="F627" s="23"/>
      <c r="G627" s="23"/>
      <c r="H627" s="23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  <c r="BL627" s="21"/>
      <c r="BM627" s="21"/>
      <c r="BN627" s="21"/>
      <c r="BO627" s="21"/>
      <c r="BP627" s="21"/>
    </row>
    <row r="628">
      <c r="A628" s="23"/>
      <c r="B628" s="23"/>
      <c r="C628" s="23"/>
      <c r="D628" s="69"/>
      <c r="E628" s="70"/>
      <c r="F628" s="23"/>
      <c r="G628" s="23"/>
      <c r="H628" s="23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  <c r="BL628" s="21"/>
      <c r="BM628" s="21"/>
      <c r="BN628" s="21"/>
      <c r="BO628" s="21"/>
      <c r="BP628" s="21"/>
    </row>
    <row r="629">
      <c r="A629" s="23"/>
      <c r="B629" s="23"/>
      <c r="C629" s="23"/>
      <c r="D629" s="69"/>
      <c r="E629" s="70"/>
      <c r="F629" s="23"/>
      <c r="G629" s="23"/>
      <c r="H629" s="23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  <c r="BL629" s="21"/>
      <c r="BM629" s="21"/>
      <c r="BN629" s="21"/>
      <c r="BO629" s="21"/>
      <c r="BP629" s="21"/>
    </row>
    <row r="630">
      <c r="A630" s="23"/>
      <c r="B630" s="23"/>
      <c r="C630" s="23"/>
      <c r="D630" s="69"/>
      <c r="E630" s="70"/>
      <c r="F630" s="23"/>
      <c r="G630" s="23"/>
      <c r="H630" s="23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  <c r="BL630" s="21"/>
      <c r="BM630" s="21"/>
      <c r="BN630" s="21"/>
      <c r="BO630" s="21"/>
      <c r="BP630" s="21"/>
    </row>
    <row r="631">
      <c r="A631" s="23"/>
      <c r="B631" s="23"/>
      <c r="C631" s="23"/>
      <c r="D631" s="69"/>
      <c r="E631" s="70"/>
      <c r="F631" s="23"/>
      <c r="G631" s="23"/>
      <c r="H631" s="23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  <c r="BL631" s="21"/>
      <c r="BM631" s="21"/>
      <c r="BN631" s="21"/>
      <c r="BO631" s="21"/>
      <c r="BP631" s="21"/>
    </row>
    <row r="632">
      <c r="A632" s="23"/>
      <c r="B632" s="23"/>
      <c r="C632" s="23"/>
      <c r="D632" s="69"/>
      <c r="E632" s="70"/>
      <c r="F632" s="23"/>
      <c r="G632" s="23"/>
      <c r="H632" s="23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  <c r="BL632" s="21"/>
      <c r="BM632" s="21"/>
      <c r="BN632" s="21"/>
      <c r="BO632" s="21"/>
      <c r="BP632" s="21"/>
    </row>
    <row r="633">
      <c r="A633" s="23"/>
      <c r="B633" s="23"/>
      <c r="C633" s="23"/>
      <c r="D633" s="69"/>
      <c r="E633" s="70"/>
      <c r="F633" s="23"/>
      <c r="G633" s="23"/>
      <c r="H633" s="23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  <c r="BL633" s="21"/>
      <c r="BM633" s="21"/>
      <c r="BN633" s="21"/>
      <c r="BO633" s="21"/>
      <c r="BP633" s="21"/>
    </row>
    <row r="634">
      <c r="A634" s="23"/>
      <c r="B634" s="23"/>
      <c r="C634" s="23"/>
      <c r="D634" s="69"/>
      <c r="E634" s="70"/>
      <c r="F634" s="23"/>
      <c r="G634" s="23"/>
      <c r="H634" s="23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  <c r="BL634" s="21"/>
      <c r="BM634" s="21"/>
      <c r="BN634" s="21"/>
      <c r="BO634" s="21"/>
      <c r="BP634" s="21"/>
    </row>
    <row r="635">
      <c r="A635" s="23"/>
      <c r="B635" s="23"/>
      <c r="C635" s="23"/>
      <c r="D635" s="69"/>
      <c r="E635" s="70"/>
      <c r="F635" s="23"/>
      <c r="G635" s="23"/>
      <c r="H635" s="23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  <c r="BL635" s="21"/>
      <c r="BM635" s="21"/>
      <c r="BN635" s="21"/>
      <c r="BO635" s="21"/>
      <c r="BP635" s="21"/>
    </row>
    <row r="636">
      <c r="A636" s="23"/>
      <c r="B636" s="23"/>
      <c r="C636" s="23"/>
      <c r="D636" s="69"/>
      <c r="E636" s="70"/>
      <c r="F636" s="23"/>
      <c r="G636" s="23"/>
      <c r="H636" s="23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  <c r="BL636" s="21"/>
      <c r="BM636" s="21"/>
      <c r="BN636" s="21"/>
      <c r="BO636" s="21"/>
      <c r="BP636" s="21"/>
    </row>
    <row r="637">
      <c r="A637" s="23"/>
      <c r="B637" s="23"/>
      <c r="C637" s="23"/>
      <c r="D637" s="69"/>
      <c r="E637" s="70"/>
      <c r="F637" s="23"/>
      <c r="G637" s="23"/>
      <c r="H637" s="23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  <c r="BL637" s="21"/>
      <c r="BM637" s="21"/>
      <c r="BN637" s="21"/>
      <c r="BO637" s="21"/>
      <c r="BP637" s="21"/>
    </row>
    <row r="638">
      <c r="A638" s="23"/>
      <c r="B638" s="23"/>
      <c r="C638" s="23"/>
      <c r="D638" s="69"/>
      <c r="E638" s="70"/>
      <c r="F638" s="23"/>
      <c r="G638" s="23"/>
      <c r="H638" s="23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  <c r="BL638" s="21"/>
      <c r="BM638" s="21"/>
      <c r="BN638" s="21"/>
      <c r="BO638" s="21"/>
      <c r="BP638" s="21"/>
    </row>
    <row r="639">
      <c r="A639" s="23"/>
      <c r="B639" s="23"/>
      <c r="C639" s="23"/>
      <c r="D639" s="69"/>
      <c r="E639" s="70"/>
      <c r="F639" s="23"/>
      <c r="G639" s="23"/>
      <c r="H639" s="23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  <c r="BL639" s="21"/>
      <c r="BM639" s="21"/>
      <c r="BN639" s="21"/>
      <c r="BO639" s="21"/>
      <c r="BP639" s="21"/>
    </row>
    <row r="640">
      <c r="A640" s="23"/>
      <c r="B640" s="23"/>
      <c r="C640" s="23"/>
      <c r="D640" s="69"/>
      <c r="E640" s="70"/>
      <c r="F640" s="23"/>
      <c r="G640" s="23"/>
      <c r="H640" s="23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  <c r="BL640" s="21"/>
      <c r="BM640" s="21"/>
      <c r="BN640" s="21"/>
      <c r="BO640" s="21"/>
      <c r="BP640" s="21"/>
    </row>
    <row r="641">
      <c r="A641" s="23"/>
      <c r="B641" s="23"/>
      <c r="C641" s="23"/>
      <c r="D641" s="69"/>
      <c r="E641" s="70"/>
      <c r="F641" s="23"/>
      <c r="G641" s="23"/>
      <c r="H641" s="23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  <c r="BL641" s="21"/>
      <c r="BM641" s="21"/>
      <c r="BN641" s="21"/>
      <c r="BO641" s="21"/>
      <c r="BP641" s="21"/>
    </row>
    <row r="642">
      <c r="A642" s="23"/>
      <c r="B642" s="23"/>
      <c r="C642" s="23"/>
      <c r="D642" s="69"/>
      <c r="E642" s="70"/>
      <c r="F642" s="23"/>
      <c r="G642" s="23"/>
      <c r="H642" s="23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  <c r="BL642" s="21"/>
      <c r="BM642" s="21"/>
      <c r="BN642" s="21"/>
      <c r="BO642" s="21"/>
      <c r="BP642" s="21"/>
    </row>
    <row r="643">
      <c r="A643" s="23"/>
      <c r="B643" s="23"/>
      <c r="C643" s="23"/>
      <c r="D643" s="69"/>
      <c r="E643" s="70"/>
      <c r="F643" s="23"/>
      <c r="G643" s="23"/>
      <c r="H643" s="23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  <c r="BL643" s="21"/>
      <c r="BM643" s="21"/>
      <c r="BN643" s="21"/>
      <c r="BO643" s="21"/>
      <c r="BP643" s="21"/>
    </row>
    <row r="644">
      <c r="A644" s="23"/>
      <c r="B644" s="23"/>
      <c r="C644" s="23"/>
      <c r="D644" s="69"/>
      <c r="E644" s="70"/>
      <c r="F644" s="23"/>
      <c r="G644" s="23"/>
      <c r="H644" s="23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  <c r="BL644" s="21"/>
      <c r="BM644" s="21"/>
      <c r="BN644" s="21"/>
      <c r="BO644" s="21"/>
      <c r="BP644" s="21"/>
    </row>
    <row r="645">
      <c r="A645" s="23"/>
      <c r="B645" s="23"/>
      <c r="C645" s="23"/>
      <c r="D645" s="69"/>
      <c r="E645" s="70"/>
      <c r="F645" s="23"/>
      <c r="G645" s="23"/>
      <c r="H645" s="23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  <c r="BL645" s="21"/>
      <c r="BM645" s="21"/>
      <c r="BN645" s="21"/>
      <c r="BO645" s="21"/>
      <c r="BP645" s="21"/>
    </row>
    <row r="646">
      <c r="A646" s="23"/>
      <c r="B646" s="23"/>
      <c r="C646" s="23"/>
      <c r="D646" s="69"/>
      <c r="E646" s="70"/>
      <c r="F646" s="23"/>
      <c r="G646" s="23"/>
      <c r="H646" s="23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  <c r="BL646" s="21"/>
      <c r="BM646" s="21"/>
      <c r="BN646" s="21"/>
      <c r="BO646" s="21"/>
      <c r="BP646" s="21"/>
    </row>
    <row r="647">
      <c r="A647" s="23"/>
      <c r="B647" s="23"/>
      <c r="C647" s="23"/>
      <c r="D647" s="69"/>
      <c r="E647" s="70"/>
      <c r="F647" s="23"/>
      <c r="G647" s="23"/>
      <c r="H647" s="23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  <c r="BL647" s="21"/>
      <c r="BM647" s="21"/>
      <c r="BN647" s="21"/>
      <c r="BO647" s="21"/>
      <c r="BP647" s="21"/>
    </row>
    <row r="648">
      <c r="A648" s="23"/>
      <c r="B648" s="23"/>
      <c r="C648" s="23"/>
      <c r="D648" s="69"/>
      <c r="E648" s="70"/>
      <c r="F648" s="23"/>
      <c r="G648" s="23"/>
      <c r="H648" s="23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  <c r="BL648" s="21"/>
      <c r="BM648" s="21"/>
      <c r="BN648" s="21"/>
      <c r="BO648" s="21"/>
      <c r="BP648" s="21"/>
    </row>
    <row r="649">
      <c r="A649" s="23"/>
      <c r="B649" s="23"/>
      <c r="C649" s="23"/>
      <c r="D649" s="69"/>
      <c r="E649" s="70"/>
      <c r="F649" s="23"/>
      <c r="G649" s="23"/>
      <c r="H649" s="23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  <c r="BL649" s="21"/>
      <c r="BM649" s="21"/>
      <c r="BN649" s="21"/>
      <c r="BO649" s="21"/>
      <c r="BP649" s="21"/>
    </row>
    <row r="650">
      <c r="A650" s="23"/>
      <c r="B650" s="23"/>
      <c r="C650" s="23"/>
      <c r="D650" s="69"/>
      <c r="E650" s="70"/>
      <c r="F650" s="23"/>
      <c r="G650" s="23"/>
      <c r="H650" s="23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  <c r="BL650" s="21"/>
      <c r="BM650" s="21"/>
      <c r="BN650" s="21"/>
      <c r="BO650" s="21"/>
      <c r="BP650" s="21"/>
    </row>
    <row r="651">
      <c r="A651" s="23"/>
      <c r="B651" s="23"/>
      <c r="C651" s="23"/>
      <c r="D651" s="69"/>
      <c r="E651" s="70"/>
      <c r="F651" s="23"/>
      <c r="G651" s="23"/>
      <c r="H651" s="23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  <c r="BL651" s="21"/>
      <c r="BM651" s="21"/>
      <c r="BN651" s="21"/>
      <c r="BO651" s="21"/>
      <c r="BP651" s="21"/>
    </row>
    <row r="652">
      <c r="A652" s="23"/>
      <c r="B652" s="23"/>
      <c r="C652" s="23"/>
      <c r="D652" s="69"/>
      <c r="E652" s="70"/>
      <c r="F652" s="23"/>
      <c r="G652" s="23"/>
      <c r="H652" s="23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  <c r="BL652" s="21"/>
      <c r="BM652" s="21"/>
      <c r="BN652" s="21"/>
      <c r="BO652" s="21"/>
      <c r="BP652" s="21"/>
    </row>
    <row r="653">
      <c r="A653" s="23"/>
      <c r="B653" s="23"/>
      <c r="C653" s="23"/>
      <c r="D653" s="69"/>
      <c r="E653" s="70"/>
      <c r="F653" s="23"/>
      <c r="G653" s="23"/>
      <c r="H653" s="23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1"/>
      <c r="BL653" s="21"/>
      <c r="BM653" s="21"/>
      <c r="BN653" s="21"/>
      <c r="BO653" s="21"/>
      <c r="BP653" s="21"/>
    </row>
    <row r="654">
      <c r="A654" s="23"/>
      <c r="B654" s="23"/>
      <c r="C654" s="23"/>
      <c r="D654" s="69"/>
      <c r="E654" s="70"/>
      <c r="F654" s="23"/>
      <c r="G654" s="23"/>
      <c r="H654" s="23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1"/>
      <c r="BK654" s="21"/>
      <c r="BL654" s="21"/>
      <c r="BM654" s="21"/>
      <c r="BN654" s="21"/>
      <c r="BO654" s="21"/>
      <c r="BP654" s="21"/>
    </row>
    <row r="655">
      <c r="A655" s="23"/>
      <c r="B655" s="23"/>
      <c r="C655" s="23"/>
      <c r="D655" s="69"/>
      <c r="E655" s="70"/>
      <c r="F655" s="23"/>
      <c r="G655" s="23"/>
      <c r="H655" s="23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  <c r="BE655" s="21"/>
      <c r="BF655" s="21"/>
      <c r="BG655" s="21"/>
      <c r="BH655" s="21"/>
      <c r="BI655" s="21"/>
      <c r="BJ655" s="21"/>
      <c r="BK655" s="21"/>
      <c r="BL655" s="21"/>
      <c r="BM655" s="21"/>
      <c r="BN655" s="21"/>
      <c r="BO655" s="21"/>
      <c r="BP655" s="21"/>
    </row>
    <row r="656">
      <c r="A656" s="23"/>
      <c r="B656" s="23"/>
      <c r="C656" s="23"/>
      <c r="D656" s="69"/>
      <c r="E656" s="70"/>
      <c r="F656" s="23"/>
      <c r="G656" s="23"/>
      <c r="H656" s="23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  <c r="BE656" s="21"/>
      <c r="BF656" s="21"/>
      <c r="BG656" s="21"/>
      <c r="BH656" s="21"/>
      <c r="BI656" s="21"/>
      <c r="BJ656" s="21"/>
      <c r="BK656" s="21"/>
      <c r="BL656" s="21"/>
      <c r="BM656" s="21"/>
      <c r="BN656" s="21"/>
      <c r="BO656" s="21"/>
      <c r="BP656" s="21"/>
    </row>
    <row r="657">
      <c r="A657" s="23"/>
      <c r="B657" s="23"/>
      <c r="C657" s="23"/>
      <c r="D657" s="69"/>
      <c r="E657" s="70"/>
      <c r="F657" s="23"/>
      <c r="G657" s="23"/>
      <c r="H657" s="23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  <c r="BE657" s="21"/>
      <c r="BF657" s="21"/>
      <c r="BG657" s="21"/>
      <c r="BH657" s="21"/>
      <c r="BI657" s="21"/>
      <c r="BJ657" s="21"/>
      <c r="BK657" s="21"/>
      <c r="BL657" s="21"/>
      <c r="BM657" s="21"/>
      <c r="BN657" s="21"/>
      <c r="BO657" s="21"/>
      <c r="BP657" s="21"/>
    </row>
    <row r="658">
      <c r="A658" s="23"/>
      <c r="B658" s="23"/>
      <c r="C658" s="23"/>
      <c r="D658" s="69"/>
      <c r="E658" s="70"/>
      <c r="F658" s="23"/>
      <c r="G658" s="23"/>
      <c r="H658" s="23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  <c r="BE658" s="21"/>
      <c r="BF658" s="21"/>
      <c r="BG658" s="21"/>
      <c r="BH658" s="21"/>
      <c r="BI658" s="21"/>
      <c r="BJ658" s="21"/>
      <c r="BK658" s="21"/>
      <c r="BL658" s="21"/>
      <c r="BM658" s="21"/>
      <c r="BN658" s="21"/>
      <c r="BO658" s="21"/>
      <c r="BP658" s="21"/>
    </row>
    <row r="659">
      <c r="A659" s="23"/>
      <c r="B659" s="23"/>
      <c r="C659" s="23"/>
      <c r="D659" s="69"/>
      <c r="E659" s="70"/>
      <c r="F659" s="23"/>
      <c r="G659" s="23"/>
      <c r="H659" s="23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  <c r="BE659" s="21"/>
      <c r="BF659" s="21"/>
      <c r="BG659" s="21"/>
      <c r="BH659" s="21"/>
      <c r="BI659" s="21"/>
      <c r="BJ659" s="21"/>
      <c r="BK659" s="21"/>
      <c r="BL659" s="21"/>
      <c r="BM659" s="21"/>
      <c r="BN659" s="21"/>
      <c r="BO659" s="21"/>
      <c r="BP659" s="21"/>
    </row>
    <row r="660">
      <c r="A660" s="23"/>
      <c r="B660" s="23"/>
      <c r="C660" s="23"/>
      <c r="D660" s="69"/>
      <c r="E660" s="70"/>
      <c r="F660" s="23"/>
      <c r="G660" s="23"/>
      <c r="H660" s="23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  <c r="BB660" s="21"/>
      <c r="BC660" s="21"/>
      <c r="BD660" s="21"/>
      <c r="BE660" s="21"/>
      <c r="BF660" s="21"/>
      <c r="BG660" s="21"/>
      <c r="BH660" s="21"/>
      <c r="BI660" s="21"/>
      <c r="BJ660" s="21"/>
      <c r="BK660" s="21"/>
      <c r="BL660" s="21"/>
      <c r="BM660" s="21"/>
      <c r="BN660" s="21"/>
      <c r="BO660" s="21"/>
      <c r="BP660" s="21"/>
    </row>
    <row r="661">
      <c r="A661" s="23"/>
      <c r="B661" s="23"/>
      <c r="C661" s="23"/>
      <c r="D661" s="69"/>
      <c r="E661" s="70"/>
      <c r="F661" s="23"/>
      <c r="G661" s="23"/>
      <c r="H661" s="23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  <c r="BE661" s="21"/>
      <c r="BF661" s="21"/>
      <c r="BG661" s="21"/>
      <c r="BH661" s="21"/>
      <c r="BI661" s="21"/>
      <c r="BJ661" s="21"/>
      <c r="BK661" s="21"/>
      <c r="BL661" s="21"/>
      <c r="BM661" s="21"/>
      <c r="BN661" s="21"/>
      <c r="BO661" s="21"/>
      <c r="BP661" s="21"/>
    </row>
    <row r="662">
      <c r="A662" s="23"/>
      <c r="B662" s="23"/>
      <c r="C662" s="23"/>
      <c r="D662" s="69"/>
      <c r="E662" s="70"/>
      <c r="F662" s="23"/>
      <c r="G662" s="23"/>
      <c r="H662" s="23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  <c r="BB662" s="21"/>
      <c r="BC662" s="21"/>
      <c r="BD662" s="21"/>
      <c r="BE662" s="21"/>
      <c r="BF662" s="21"/>
      <c r="BG662" s="21"/>
      <c r="BH662" s="21"/>
      <c r="BI662" s="21"/>
      <c r="BJ662" s="21"/>
      <c r="BK662" s="21"/>
      <c r="BL662" s="21"/>
      <c r="BM662" s="21"/>
      <c r="BN662" s="21"/>
      <c r="BO662" s="21"/>
      <c r="BP662" s="21"/>
    </row>
    <row r="663">
      <c r="A663" s="23"/>
      <c r="B663" s="23"/>
      <c r="C663" s="23"/>
      <c r="D663" s="69"/>
      <c r="E663" s="70"/>
      <c r="F663" s="23"/>
      <c r="G663" s="23"/>
      <c r="H663" s="23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21"/>
      <c r="BC663" s="21"/>
      <c r="BD663" s="21"/>
      <c r="BE663" s="21"/>
      <c r="BF663" s="21"/>
      <c r="BG663" s="21"/>
      <c r="BH663" s="21"/>
      <c r="BI663" s="21"/>
      <c r="BJ663" s="21"/>
      <c r="BK663" s="21"/>
      <c r="BL663" s="21"/>
      <c r="BM663" s="21"/>
      <c r="BN663" s="21"/>
      <c r="BO663" s="21"/>
      <c r="BP663" s="21"/>
    </row>
    <row r="664">
      <c r="A664" s="23"/>
      <c r="B664" s="23"/>
      <c r="C664" s="23"/>
      <c r="D664" s="69"/>
      <c r="E664" s="70"/>
      <c r="F664" s="23"/>
      <c r="G664" s="23"/>
      <c r="H664" s="23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  <c r="BE664" s="21"/>
      <c r="BF664" s="21"/>
      <c r="BG664" s="21"/>
      <c r="BH664" s="21"/>
      <c r="BI664" s="21"/>
      <c r="BJ664" s="21"/>
      <c r="BK664" s="21"/>
      <c r="BL664" s="21"/>
      <c r="BM664" s="21"/>
      <c r="BN664" s="21"/>
      <c r="BO664" s="21"/>
      <c r="BP664" s="21"/>
    </row>
    <row r="665">
      <c r="A665" s="23"/>
      <c r="B665" s="23"/>
      <c r="C665" s="23"/>
      <c r="D665" s="69"/>
      <c r="E665" s="70"/>
      <c r="F665" s="23"/>
      <c r="G665" s="23"/>
      <c r="H665" s="23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  <c r="BE665" s="21"/>
      <c r="BF665" s="21"/>
      <c r="BG665" s="21"/>
      <c r="BH665" s="21"/>
      <c r="BI665" s="21"/>
      <c r="BJ665" s="21"/>
      <c r="BK665" s="21"/>
      <c r="BL665" s="21"/>
      <c r="BM665" s="21"/>
      <c r="BN665" s="21"/>
      <c r="BO665" s="21"/>
      <c r="BP665" s="21"/>
    </row>
    <row r="666">
      <c r="A666" s="23"/>
      <c r="B666" s="23"/>
      <c r="C666" s="23"/>
      <c r="D666" s="69"/>
      <c r="E666" s="70"/>
      <c r="F666" s="23"/>
      <c r="G666" s="23"/>
      <c r="H666" s="23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  <c r="BB666" s="21"/>
      <c r="BC666" s="21"/>
      <c r="BD666" s="21"/>
      <c r="BE666" s="21"/>
      <c r="BF666" s="21"/>
      <c r="BG666" s="21"/>
      <c r="BH666" s="21"/>
      <c r="BI666" s="21"/>
      <c r="BJ666" s="21"/>
      <c r="BK666" s="21"/>
      <c r="BL666" s="21"/>
      <c r="BM666" s="21"/>
      <c r="BN666" s="21"/>
      <c r="BO666" s="21"/>
      <c r="BP666" s="21"/>
    </row>
    <row r="667">
      <c r="A667" s="23"/>
      <c r="B667" s="23"/>
      <c r="C667" s="23"/>
      <c r="D667" s="69"/>
      <c r="E667" s="70"/>
      <c r="F667" s="23"/>
      <c r="G667" s="23"/>
      <c r="H667" s="23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21"/>
      <c r="BC667" s="21"/>
      <c r="BD667" s="21"/>
      <c r="BE667" s="21"/>
      <c r="BF667" s="21"/>
      <c r="BG667" s="21"/>
      <c r="BH667" s="21"/>
      <c r="BI667" s="21"/>
      <c r="BJ667" s="21"/>
      <c r="BK667" s="21"/>
      <c r="BL667" s="21"/>
      <c r="BM667" s="21"/>
      <c r="BN667" s="21"/>
      <c r="BO667" s="21"/>
      <c r="BP667" s="21"/>
    </row>
    <row r="668">
      <c r="A668" s="23"/>
      <c r="B668" s="23"/>
      <c r="C668" s="23"/>
      <c r="D668" s="69"/>
      <c r="E668" s="70"/>
      <c r="F668" s="23"/>
      <c r="G668" s="23"/>
      <c r="H668" s="23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  <c r="BE668" s="21"/>
      <c r="BF668" s="21"/>
      <c r="BG668" s="21"/>
      <c r="BH668" s="21"/>
      <c r="BI668" s="21"/>
      <c r="BJ668" s="21"/>
      <c r="BK668" s="21"/>
      <c r="BL668" s="21"/>
      <c r="BM668" s="21"/>
      <c r="BN668" s="21"/>
      <c r="BO668" s="21"/>
      <c r="BP668" s="21"/>
    </row>
    <row r="669">
      <c r="A669" s="23"/>
      <c r="B669" s="23"/>
      <c r="C669" s="23"/>
      <c r="D669" s="69"/>
      <c r="E669" s="70"/>
      <c r="F669" s="23"/>
      <c r="G669" s="23"/>
      <c r="H669" s="23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  <c r="BE669" s="21"/>
      <c r="BF669" s="21"/>
      <c r="BG669" s="21"/>
      <c r="BH669" s="21"/>
      <c r="BI669" s="21"/>
      <c r="BJ669" s="21"/>
      <c r="BK669" s="21"/>
      <c r="BL669" s="21"/>
      <c r="BM669" s="21"/>
      <c r="BN669" s="21"/>
      <c r="BO669" s="21"/>
      <c r="BP669" s="21"/>
    </row>
    <row r="670">
      <c r="A670" s="23"/>
      <c r="B670" s="23"/>
      <c r="C670" s="23"/>
      <c r="D670" s="69"/>
      <c r="E670" s="70"/>
      <c r="F670" s="23"/>
      <c r="G670" s="23"/>
      <c r="H670" s="23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  <c r="BB670" s="21"/>
      <c r="BC670" s="21"/>
      <c r="BD670" s="21"/>
      <c r="BE670" s="21"/>
      <c r="BF670" s="21"/>
      <c r="BG670" s="21"/>
      <c r="BH670" s="21"/>
      <c r="BI670" s="21"/>
      <c r="BJ670" s="21"/>
      <c r="BK670" s="21"/>
      <c r="BL670" s="21"/>
      <c r="BM670" s="21"/>
      <c r="BN670" s="21"/>
      <c r="BO670" s="21"/>
      <c r="BP670" s="21"/>
    </row>
    <row r="671">
      <c r="A671" s="23"/>
      <c r="B671" s="23"/>
      <c r="C671" s="23"/>
      <c r="D671" s="69"/>
      <c r="E671" s="70"/>
      <c r="F671" s="23"/>
      <c r="G671" s="23"/>
      <c r="H671" s="23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21"/>
      <c r="BC671" s="21"/>
      <c r="BD671" s="21"/>
      <c r="BE671" s="21"/>
      <c r="BF671" s="21"/>
      <c r="BG671" s="21"/>
      <c r="BH671" s="21"/>
      <c r="BI671" s="21"/>
      <c r="BJ671" s="21"/>
      <c r="BK671" s="21"/>
      <c r="BL671" s="21"/>
      <c r="BM671" s="21"/>
      <c r="BN671" s="21"/>
      <c r="BO671" s="21"/>
      <c r="BP671" s="21"/>
    </row>
    <row r="672">
      <c r="A672" s="23"/>
      <c r="B672" s="23"/>
      <c r="C672" s="23"/>
      <c r="D672" s="69"/>
      <c r="E672" s="70"/>
      <c r="F672" s="23"/>
      <c r="G672" s="23"/>
      <c r="H672" s="23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  <c r="BB672" s="21"/>
      <c r="BC672" s="21"/>
      <c r="BD672" s="21"/>
      <c r="BE672" s="21"/>
      <c r="BF672" s="21"/>
      <c r="BG672" s="21"/>
      <c r="BH672" s="21"/>
      <c r="BI672" s="21"/>
      <c r="BJ672" s="21"/>
      <c r="BK672" s="21"/>
      <c r="BL672" s="21"/>
      <c r="BM672" s="21"/>
      <c r="BN672" s="21"/>
      <c r="BO672" s="21"/>
      <c r="BP672" s="21"/>
    </row>
    <row r="673">
      <c r="A673" s="23"/>
      <c r="B673" s="23"/>
      <c r="C673" s="23"/>
      <c r="D673" s="69"/>
      <c r="E673" s="70"/>
      <c r="F673" s="23"/>
      <c r="G673" s="23"/>
      <c r="H673" s="23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1"/>
      <c r="BC673" s="21"/>
      <c r="BD673" s="21"/>
      <c r="BE673" s="21"/>
      <c r="BF673" s="21"/>
      <c r="BG673" s="21"/>
      <c r="BH673" s="21"/>
      <c r="BI673" s="21"/>
      <c r="BJ673" s="21"/>
      <c r="BK673" s="21"/>
      <c r="BL673" s="21"/>
      <c r="BM673" s="21"/>
      <c r="BN673" s="21"/>
      <c r="BO673" s="21"/>
      <c r="BP673" s="21"/>
    </row>
    <row r="674">
      <c r="A674" s="23"/>
      <c r="B674" s="23"/>
      <c r="C674" s="23"/>
      <c r="D674" s="69"/>
      <c r="E674" s="70"/>
      <c r="F674" s="23"/>
      <c r="G674" s="23"/>
      <c r="H674" s="23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  <c r="BE674" s="21"/>
      <c r="BF674" s="21"/>
      <c r="BG674" s="21"/>
      <c r="BH674" s="21"/>
      <c r="BI674" s="21"/>
      <c r="BJ674" s="21"/>
      <c r="BK674" s="21"/>
      <c r="BL674" s="21"/>
      <c r="BM674" s="21"/>
      <c r="BN674" s="21"/>
      <c r="BO674" s="21"/>
      <c r="BP674" s="21"/>
    </row>
    <row r="675">
      <c r="A675" s="23"/>
      <c r="B675" s="23"/>
      <c r="C675" s="23"/>
      <c r="D675" s="69"/>
      <c r="E675" s="70"/>
      <c r="F675" s="23"/>
      <c r="G675" s="23"/>
      <c r="H675" s="23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  <c r="BE675" s="21"/>
      <c r="BF675" s="21"/>
      <c r="BG675" s="21"/>
      <c r="BH675" s="21"/>
      <c r="BI675" s="21"/>
      <c r="BJ675" s="21"/>
      <c r="BK675" s="21"/>
      <c r="BL675" s="21"/>
      <c r="BM675" s="21"/>
      <c r="BN675" s="21"/>
      <c r="BO675" s="21"/>
      <c r="BP675" s="21"/>
    </row>
    <row r="676">
      <c r="A676" s="23"/>
      <c r="B676" s="23"/>
      <c r="C676" s="23"/>
      <c r="D676" s="69"/>
      <c r="E676" s="70"/>
      <c r="F676" s="23"/>
      <c r="G676" s="23"/>
      <c r="H676" s="23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  <c r="BB676" s="21"/>
      <c r="BC676" s="21"/>
      <c r="BD676" s="21"/>
      <c r="BE676" s="21"/>
      <c r="BF676" s="21"/>
      <c r="BG676" s="21"/>
      <c r="BH676" s="21"/>
      <c r="BI676" s="21"/>
      <c r="BJ676" s="21"/>
      <c r="BK676" s="21"/>
      <c r="BL676" s="21"/>
      <c r="BM676" s="21"/>
      <c r="BN676" s="21"/>
      <c r="BO676" s="21"/>
      <c r="BP676" s="21"/>
    </row>
    <row r="677">
      <c r="A677" s="23"/>
      <c r="B677" s="23"/>
      <c r="C677" s="23"/>
      <c r="D677" s="69"/>
      <c r="E677" s="70"/>
      <c r="F677" s="23"/>
      <c r="G677" s="23"/>
      <c r="H677" s="23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1"/>
      <c r="BC677" s="21"/>
      <c r="BD677" s="21"/>
      <c r="BE677" s="21"/>
      <c r="BF677" s="21"/>
      <c r="BG677" s="21"/>
      <c r="BH677" s="21"/>
      <c r="BI677" s="21"/>
      <c r="BJ677" s="21"/>
      <c r="BK677" s="21"/>
      <c r="BL677" s="21"/>
      <c r="BM677" s="21"/>
      <c r="BN677" s="21"/>
      <c r="BO677" s="21"/>
      <c r="BP677" s="21"/>
    </row>
    <row r="678">
      <c r="A678" s="23"/>
      <c r="B678" s="23"/>
      <c r="C678" s="23"/>
      <c r="D678" s="69"/>
      <c r="E678" s="70"/>
      <c r="F678" s="23"/>
      <c r="G678" s="23"/>
      <c r="H678" s="23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  <c r="BB678" s="21"/>
      <c r="BC678" s="21"/>
      <c r="BD678" s="21"/>
      <c r="BE678" s="21"/>
      <c r="BF678" s="21"/>
      <c r="BG678" s="21"/>
      <c r="BH678" s="21"/>
      <c r="BI678" s="21"/>
      <c r="BJ678" s="21"/>
      <c r="BK678" s="21"/>
      <c r="BL678" s="21"/>
      <c r="BM678" s="21"/>
      <c r="BN678" s="21"/>
      <c r="BO678" s="21"/>
      <c r="BP678" s="21"/>
    </row>
    <row r="679">
      <c r="A679" s="23"/>
      <c r="B679" s="23"/>
      <c r="C679" s="23"/>
      <c r="D679" s="69"/>
      <c r="E679" s="70"/>
      <c r="F679" s="23"/>
      <c r="G679" s="23"/>
      <c r="H679" s="23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21"/>
      <c r="BC679" s="21"/>
      <c r="BD679" s="21"/>
      <c r="BE679" s="21"/>
      <c r="BF679" s="21"/>
      <c r="BG679" s="21"/>
      <c r="BH679" s="21"/>
      <c r="BI679" s="21"/>
      <c r="BJ679" s="21"/>
      <c r="BK679" s="21"/>
      <c r="BL679" s="21"/>
      <c r="BM679" s="21"/>
      <c r="BN679" s="21"/>
      <c r="BO679" s="21"/>
      <c r="BP679" s="21"/>
    </row>
    <row r="680">
      <c r="A680" s="23"/>
      <c r="B680" s="23"/>
      <c r="C680" s="23"/>
      <c r="D680" s="69"/>
      <c r="E680" s="70"/>
      <c r="F680" s="23"/>
      <c r="G680" s="23"/>
      <c r="H680" s="23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  <c r="BE680" s="21"/>
      <c r="BF680" s="21"/>
      <c r="BG680" s="21"/>
      <c r="BH680" s="21"/>
      <c r="BI680" s="21"/>
      <c r="BJ680" s="21"/>
      <c r="BK680" s="21"/>
      <c r="BL680" s="21"/>
      <c r="BM680" s="21"/>
      <c r="BN680" s="21"/>
      <c r="BO680" s="21"/>
      <c r="BP680" s="21"/>
    </row>
    <row r="681">
      <c r="A681" s="23"/>
      <c r="B681" s="23"/>
      <c r="C681" s="23"/>
      <c r="D681" s="69"/>
      <c r="E681" s="70"/>
      <c r="F681" s="23"/>
      <c r="G681" s="23"/>
      <c r="H681" s="23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1"/>
      <c r="BC681" s="21"/>
      <c r="BD681" s="21"/>
      <c r="BE681" s="21"/>
      <c r="BF681" s="21"/>
      <c r="BG681" s="21"/>
      <c r="BH681" s="21"/>
      <c r="BI681" s="21"/>
      <c r="BJ681" s="21"/>
      <c r="BK681" s="21"/>
      <c r="BL681" s="21"/>
      <c r="BM681" s="21"/>
      <c r="BN681" s="21"/>
      <c r="BO681" s="21"/>
      <c r="BP681" s="21"/>
    </row>
    <row r="682">
      <c r="A682" s="23"/>
      <c r="B682" s="23"/>
      <c r="C682" s="23"/>
      <c r="D682" s="69"/>
      <c r="E682" s="70"/>
      <c r="F682" s="23"/>
      <c r="G682" s="23"/>
      <c r="H682" s="23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  <c r="BE682" s="21"/>
      <c r="BF682" s="21"/>
      <c r="BG682" s="21"/>
      <c r="BH682" s="21"/>
      <c r="BI682" s="21"/>
      <c r="BJ682" s="21"/>
      <c r="BK682" s="21"/>
      <c r="BL682" s="21"/>
      <c r="BM682" s="21"/>
      <c r="BN682" s="21"/>
      <c r="BO682" s="21"/>
      <c r="BP682" s="21"/>
    </row>
    <row r="683">
      <c r="A683" s="23"/>
      <c r="B683" s="23"/>
      <c r="C683" s="23"/>
      <c r="D683" s="69"/>
      <c r="E683" s="70"/>
      <c r="F683" s="23"/>
      <c r="G683" s="23"/>
      <c r="H683" s="23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21"/>
      <c r="BC683" s="21"/>
      <c r="BD683" s="21"/>
      <c r="BE683" s="21"/>
      <c r="BF683" s="21"/>
      <c r="BG683" s="21"/>
      <c r="BH683" s="21"/>
      <c r="BI683" s="21"/>
      <c r="BJ683" s="21"/>
      <c r="BK683" s="21"/>
      <c r="BL683" s="21"/>
      <c r="BM683" s="21"/>
      <c r="BN683" s="21"/>
      <c r="BO683" s="21"/>
      <c r="BP683" s="21"/>
    </row>
    <row r="684">
      <c r="A684" s="23"/>
      <c r="B684" s="23"/>
      <c r="C684" s="23"/>
      <c r="D684" s="69"/>
      <c r="E684" s="70"/>
      <c r="F684" s="23"/>
      <c r="G684" s="23"/>
      <c r="H684" s="23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  <c r="BE684" s="21"/>
      <c r="BF684" s="21"/>
      <c r="BG684" s="21"/>
      <c r="BH684" s="21"/>
      <c r="BI684" s="21"/>
      <c r="BJ684" s="21"/>
      <c r="BK684" s="21"/>
      <c r="BL684" s="21"/>
      <c r="BM684" s="21"/>
      <c r="BN684" s="21"/>
      <c r="BO684" s="21"/>
      <c r="BP684" s="21"/>
    </row>
    <row r="685">
      <c r="A685" s="23"/>
      <c r="B685" s="23"/>
      <c r="C685" s="23"/>
      <c r="D685" s="69"/>
      <c r="E685" s="70"/>
      <c r="F685" s="23"/>
      <c r="G685" s="23"/>
      <c r="H685" s="23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1"/>
      <c r="BC685" s="21"/>
      <c r="BD685" s="21"/>
      <c r="BE685" s="21"/>
      <c r="BF685" s="21"/>
      <c r="BG685" s="21"/>
      <c r="BH685" s="21"/>
      <c r="BI685" s="21"/>
      <c r="BJ685" s="21"/>
      <c r="BK685" s="21"/>
      <c r="BL685" s="21"/>
      <c r="BM685" s="21"/>
      <c r="BN685" s="21"/>
      <c r="BO685" s="21"/>
      <c r="BP685" s="21"/>
    </row>
    <row r="686">
      <c r="A686" s="23"/>
      <c r="B686" s="23"/>
      <c r="C686" s="23"/>
      <c r="D686" s="69"/>
      <c r="E686" s="70"/>
      <c r="F686" s="23"/>
      <c r="G686" s="23"/>
      <c r="H686" s="23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  <c r="BB686" s="21"/>
      <c r="BC686" s="21"/>
      <c r="BD686" s="21"/>
      <c r="BE686" s="21"/>
      <c r="BF686" s="21"/>
      <c r="BG686" s="21"/>
      <c r="BH686" s="21"/>
      <c r="BI686" s="21"/>
      <c r="BJ686" s="21"/>
      <c r="BK686" s="21"/>
      <c r="BL686" s="21"/>
      <c r="BM686" s="21"/>
      <c r="BN686" s="21"/>
      <c r="BO686" s="21"/>
      <c r="BP686" s="21"/>
    </row>
    <row r="687">
      <c r="A687" s="23"/>
      <c r="B687" s="23"/>
      <c r="C687" s="23"/>
      <c r="D687" s="69"/>
      <c r="E687" s="70"/>
      <c r="F687" s="23"/>
      <c r="G687" s="23"/>
      <c r="H687" s="23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  <c r="BE687" s="21"/>
      <c r="BF687" s="21"/>
      <c r="BG687" s="21"/>
      <c r="BH687" s="21"/>
      <c r="BI687" s="21"/>
      <c r="BJ687" s="21"/>
      <c r="BK687" s="21"/>
      <c r="BL687" s="21"/>
      <c r="BM687" s="21"/>
      <c r="BN687" s="21"/>
      <c r="BO687" s="21"/>
      <c r="BP687" s="21"/>
    </row>
    <row r="688">
      <c r="A688" s="23"/>
      <c r="B688" s="23"/>
      <c r="C688" s="23"/>
      <c r="D688" s="69"/>
      <c r="E688" s="70"/>
      <c r="F688" s="23"/>
      <c r="G688" s="23"/>
      <c r="H688" s="23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  <c r="BB688" s="21"/>
      <c r="BC688" s="21"/>
      <c r="BD688" s="21"/>
      <c r="BE688" s="21"/>
      <c r="BF688" s="21"/>
      <c r="BG688" s="21"/>
      <c r="BH688" s="21"/>
      <c r="BI688" s="21"/>
      <c r="BJ688" s="21"/>
      <c r="BK688" s="21"/>
      <c r="BL688" s="21"/>
      <c r="BM688" s="21"/>
      <c r="BN688" s="21"/>
      <c r="BO688" s="21"/>
      <c r="BP688" s="21"/>
    </row>
    <row r="689">
      <c r="A689" s="23"/>
      <c r="B689" s="23"/>
      <c r="C689" s="23"/>
      <c r="D689" s="69"/>
      <c r="E689" s="70"/>
      <c r="F689" s="23"/>
      <c r="G689" s="23"/>
      <c r="H689" s="23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1"/>
      <c r="BC689" s="21"/>
      <c r="BD689" s="21"/>
      <c r="BE689" s="21"/>
      <c r="BF689" s="21"/>
      <c r="BG689" s="21"/>
      <c r="BH689" s="21"/>
      <c r="BI689" s="21"/>
      <c r="BJ689" s="21"/>
      <c r="BK689" s="21"/>
      <c r="BL689" s="21"/>
      <c r="BM689" s="21"/>
      <c r="BN689" s="21"/>
      <c r="BO689" s="21"/>
      <c r="BP689" s="21"/>
    </row>
    <row r="690">
      <c r="A690" s="23"/>
      <c r="B690" s="23"/>
      <c r="C690" s="23"/>
      <c r="D690" s="69"/>
      <c r="E690" s="70"/>
      <c r="F690" s="23"/>
      <c r="G690" s="23"/>
      <c r="H690" s="23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  <c r="BB690" s="21"/>
      <c r="BC690" s="21"/>
      <c r="BD690" s="21"/>
      <c r="BE690" s="21"/>
      <c r="BF690" s="21"/>
      <c r="BG690" s="21"/>
      <c r="BH690" s="21"/>
      <c r="BI690" s="21"/>
      <c r="BJ690" s="21"/>
      <c r="BK690" s="21"/>
      <c r="BL690" s="21"/>
      <c r="BM690" s="21"/>
      <c r="BN690" s="21"/>
      <c r="BO690" s="21"/>
      <c r="BP690" s="21"/>
    </row>
    <row r="691">
      <c r="A691" s="23"/>
      <c r="B691" s="23"/>
      <c r="C691" s="23"/>
      <c r="D691" s="69"/>
      <c r="E691" s="70"/>
      <c r="F691" s="23"/>
      <c r="G691" s="23"/>
      <c r="H691" s="23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  <c r="BB691" s="21"/>
      <c r="BC691" s="21"/>
      <c r="BD691" s="21"/>
      <c r="BE691" s="21"/>
      <c r="BF691" s="21"/>
      <c r="BG691" s="21"/>
      <c r="BH691" s="21"/>
      <c r="BI691" s="21"/>
      <c r="BJ691" s="21"/>
      <c r="BK691" s="21"/>
      <c r="BL691" s="21"/>
      <c r="BM691" s="21"/>
      <c r="BN691" s="21"/>
      <c r="BO691" s="21"/>
      <c r="BP691" s="21"/>
    </row>
    <row r="692">
      <c r="A692" s="23"/>
      <c r="B692" s="23"/>
      <c r="C692" s="23"/>
      <c r="D692" s="69"/>
      <c r="E692" s="70"/>
      <c r="F692" s="23"/>
      <c r="G692" s="23"/>
      <c r="H692" s="23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  <c r="BB692" s="21"/>
      <c r="BC692" s="21"/>
      <c r="BD692" s="21"/>
      <c r="BE692" s="21"/>
      <c r="BF692" s="21"/>
      <c r="BG692" s="21"/>
      <c r="BH692" s="21"/>
      <c r="BI692" s="21"/>
      <c r="BJ692" s="21"/>
      <c r="BK692" s="21"/>
      <c r="BL692" s="21"/>
      <c r="BM692" s="21"/>
      <c r="BN692" s="21"/>
      <c r="BO692" s="21"/>
      <c r="BP692" s="21"/>
    </row>
    <row r="693">
      <c r="A693" s="23"/>
      <c r="B693" s="23"/>
      <c r="C693" s="23"/>
      <c r="D693" s="69"/>
      <c r="E693" s="70"/>
      <c r="F693" s="23"/>
      <c r="G693" s="23"/>
      <c r="H693" s="23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  <c r="BB693" s="21"/>
      <c r="BC693" s="21"/>
      <c r="BD693" s="21"/>
      <c r="BE693" s="21"/>
      <c r="BF693" s="21"/>
      <c r="BG693" s="21"/>
      <c r="BH693" s="21"/>
      <c r="BI693" s="21"/>
      <c r="BJ693" s="21"/>
      <c r="BK693" s="21"/>
      <c r="BL693" s="21"/>
      <c r="BM693" s="21"/>
      <c r="BN693" s="21"/>
      <c r="BO693" s="21"/>
      <c r="BP693" s="21"/>
    </row>
    <row r="694">
      <c r="A694" s="23"/>
      <c r="B694" s="23"/>
      <c r="C694" s="23"/>
      <c r="D694" s="69"/>
      <c r="E694" s="70"/>
      <c r="F694" s="23"/>
      <c r="G694" s="23"/>
      <c r="H694" s="23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  <c r="AT694" s="21"/>
      <c r="AU694" s="21"/>
      <c r="AV694" s="21"/>
      <c r="AW694" s="21"/>
      <c r="AX694" s="21"/>
      <c r="AY694" s="21"/>
      <c r="AZ694" s="21"/>
      <c r="BA694" s="21"/>
      <c r="BB694" s="21"/>
      <c r="BC694" s="21"/>
      <c r="BD694" s="21"/>
      <c r="BE694" s="21"/>
      <c r="BF694" s="21"/>
      <c r="BG694" s="21"/>
      <c r="BH694" s="21"/>
      <c r="BI694" s="21"/>
      <c r="BJ694" s="21"/>
      <c r="BK694" s="21"/>
      <c r="BL694" s="21"/>
      <c r="BM694" s="21"/>
      <c r="BN694" s="21"/>
      <c r="BO694" s="21"/>
      <c r="BP694" s="21"/>
    </row>
    <row r="695">
      <c r="A695" s="23"/>
      <c r="B695" s="23"/>
      <c r="C695" s="23"/>
      <c r="D695" s="69"/>
      <c r="E695" s="70"/>
      <c r="F695" s="23"/>
      <c r="G695" s="23"/>
      <c r="H695" s="23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21"/>
      <c r="BC695" s="21"/>
      <c r="BD695" s="21"/>
      <c r="BE695" s="21"/>
      <c r="BF695" s="21"/>
      <c r="BG695" s="21"/>
      <c r="BH695" s="21"/>
      <c r="BI695" s="21"/>
      <c r="BJ695" s="21"/>
      <c r="BK695" s="21"/>
      <c r="BL695" s="21"/>
      <c r="BM695" s="21"/>
      <c r="BN695" s="21"/>
      <c r="BO695" s="21"/>
      <c r="BP695" s="21"/>
    </row>
    <row r="696">
      <c r="A696" s="23"/>
      <c r="B696" s="23"/>
      <c r="C696" s="23"/>
      <c r="D696" s="69"/>
      <c r="E696" s="70"/>
      <c r="F696" s="23"/>
      <c r="G696" s="23"/>
      <c r="H696" s="23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  <c r="AT696" s="21"/>
      <c r="AU696" s="21"/>
      <c r="AV696" s="21"/>
      <c r="AW696" s="21"/>
      <c r="AX696" s="21"/>
      <c r="AY696" s="21"/>
      <c r="AZ696" s="21"/>
      <c r="BA696" s="21"/>
      <c r="BB696" s="21"/>
      <c r="BC696" s="21"/>
      <c r="BD696" s="21"/>
      <c r="BE696" s="21"/>
      <c r="BF696" s="21"/>
      <c r="BG696" s="21"/>
      <c r="BH696" s="21"/>
      <c r="BI696" s="21"/>
      <c r="BJ696" s="21"/>
      <c r="BK696" s="21"/>
      <c r="BL696" s="21"/>
      <c r="BM696" s="21"/>
      <c r="BN696" s="21"/>
      <c r="BO696" s="21"/>
      <c r="BP696" s="21"/>
    </row>
    <row r="697">
      <c r="A697" s="23"/>
      <c r="B697" s="23"/>
      <c r="C697" s="23"/>
      <c r="D697" s="69"/>
      <c r="E697" s="70"/>
      <c r="F697" s="23"/>
      <c r="G697" s="23"/>
      <c r="H697" s="23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1"/>
      <c r="BC697" s="21"/>
      <c r="BD697" s="21"/>
      <c r="BE697" s="21"/>
      <c r="BF697" s="21"/>
      <c r="BG697" s="21"/>
      <c r="BH697" s="21"/>
      <c r="BI697" s="21"/>
      <c r="BJ697" s="21"/>
      <c r="BK697" s="21"/>
      <c r="BL697" s="21"/>
      <c r="BM697" s="21"/>
      <c r="BN697" s="21"/>
      <c r="BO697" s="21"/>
      <c r="BP697" s="21"/>
    </row>
    <row r="698">
      <c r="A698" s="23"/>
      <c r="B698" s="23"/>
      <c r="C698" s="23"/>
      <c r="D698" s="69"/>
      <c r="E698" s="70"/>
      <c r="F698" s="23"/>
      <c r="G698" s="23"/>
      <c r="H698" s="23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  <c r="AT698" s="21"/>
      <c r="AU698" s="21"/>
      <c r="AV698" s="21"/>
      <c r="AW698" s="21"/>
      <c r="AX698" s="21"/>
      <c r="AY698" s="21"/>
      <c r="AZ698" s="21"/>
      <c r="BA698" s="21"/>
      <c r="BB698" s="21"/>
      <c r="BC698" s="21"/>
      <c r="BD698" s="21"/>
      <c r="BE698" s="21"/>
      <c r="BF698" s="21"/>
      <c r="BG698" s="21"/>
      <c r="BH698" s="21"/>
      <c r="BI698" s="21"/>
      <c r="BJ698" s="21"/>
      <c r="BK698" s="21"/>
      <c r="BL698" s="21"/>
      <c r="BM698" s="21"/>
      <c r="BN698" s="21"/>
      <c r="BO698" s="21"/>
      <c r="BP698" s="21"/>
    </row>
    <row r="699">
      <c r="A699" s="23"/>
      <c r="B699" s="23"/>
      <c r="C699" s="23"/>
      <c r="D699" s="69"/>
      <c r="E699" s="70"/>
      <c r="F699" s="23"/>
      <c r="G699" s="23"/>
      <c r="H699" s="23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  <c r="BB699" s="21"/>
      <c r="BC699" s="21"/>
      <c r="BD699" s="21"/>
      <c r="BE699" s="21"/>
      <c r="BF699" s="21"/>
      <c r="BG699" s="21"/>
      <c r="BH699" s="21"/>
      <c r="BI699" s="21"/>
      <c r="BJ699" s="21"/>
      <c r="BK699" s="21"/>
      <c r="BL699" s="21"/>
      <c r="BM699" s="21"/>
      <c r="BN699" s="21"/>
      <c r="BO699" s="21"/>
      <c r="BP699" s="21"/>
    </row>
    <row r="700">
      <c r="A700" s="23"/>
      <c r="B700" s="23"/>
      <c r="C700" s="23"/>
      <c r="D700" s="69"/>
      <c r="E700" s="70"/>
      <c r="F700" s="23"/>
      <c r="G700" s="23"/>
      <c r="H700" s="23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  <c r="BB700" s="21"/>
      <c r="BC700" s="21"/>
      <c r="BD700" s="21"/>
      <c r="BE700" s="21"/>
      <c r="BF700" s="21"/>
      <c r="BG700" s="21"/>
      <c r="BH700" s="21"/>
      <c r="BI700" s="21"/>
      <c r="BJ700" s="21"/>
      <c r="BK700" s="21"/>
      <c r="BL700" s="21"/>
      <c r="BM700" s="21"/>
      <c r="BN700" s="21"/>
      <c r="BO700" s="21"/>
      <c r="BP700" s="21"/>
    </row>
    <row r="701">
      <c r="A701" s="23"/>
      <c r="B701" s="23"/>
      <c r="C701" s="23"/>
      <c r="D701" s="69"/>
      <c r="E701" s="70"/>
      <c r="F701" s="23"/>
      <c r="G701" s="23"/>
      <c r="H701" s="23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  <c r="BB701" s="21"/>
      <c r="BC701" s="21"/>
      <c r="BD701" s="21"/>
      <c r="BE701" s="21"/>
      <c r="BF701" s="21"/>
      <c r="BG701" s="21"/>
      <c r="BH701" s="21"/>
      <c r="BI701" s="21"/>
      <c r="BJ701" s="21"/>
      <c r="BK701" s="21"/>
      <c r="BL701" s="21"/>
      <c r="BM701" s="21"/>
      <c r="BN701" s="21"/>
      <c r="BO701" s="21"/>
      <c r="BP701" s="21"/>
    </row>
    <row r="702">
      <c r="A702" s="23"/>
      <c r="B702" s="23"/>
      <c r="C702" s="23"/>
      <c r="D702" s="69"/>
      <c r="E702" s="70"/>
      <c r="F702" s="23"/>
      <c r="G702" s="23"/>
      <c r="H702" s="23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  <c r="AT702" s="21"/>
      <c r="AU702" s="21"/>
      <c r="AV702" s="21"/>
      <c r="AW702" s="21"/>
      <c r="AX702" s="21"/>
      <c r="AY702" s="21"/>
      <c r="AZ702" s="21"/>
      <c r="BA702" s="21"/>
      <c r="BB702" s="21"/>
      <c r="BC702" s="21"/>
      <c r="BD702" s="21"/>
      <c r="BE702" s="21"/>
      <c r="BF702" s="21"/>
      <c r="BG702" s="21"/>
      <c r="BH702" s="21"/>
      <c r="BI702" s="21"/>
      <c r="BJ702" s="21"/>
      <c r="BK702" s="21"/>
      <c r="BL702" s="21"/>
      <c r="BM702" s="21"/>
      <c r="BN702" s="21"/>
      <c r="BO702" s="21"/>
      <c r="BP702" s="21"/>
    </row>
    <row r="703">
      <c r="A703" s="23"/>
      <c r="B703" s="23"/>
      <c r="C703" s="23"/>
      <c r="D703" s="69"/>
      <c r="E703" s="70"/>
      <c r="F703" s="23"/>
      <c r="G703" s="23"/>
      <c r="H703" s="23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  <c r="BB703" s="21"/>
      <c r="BC703" s="21"/>
      <c r="BD703" s="21"/>
      <c r="BE703" s="21"/>
      <c r="BF703" s="21"/>
      <c r="BG703" s="21"/>
      <c r="BH703" s="21"/>
      <c r="BI703" s="21"/>
      <c r="BJ703" s="21"/>
      <c r="BK703" s="21"/>
      <c r="BL703" s="21"/>
      <c r="BM703" s="21"/>
      <c r="BN703" s="21"/>
      <c r="BO703" s="21"/>
      <c r="BP703" s="21"/>
    </row>
    <row r="704">
      <c r="A704" s="23"/>
      <c r="B704" s="23"/>
      <c r="C704" s="23"/>
      <c r="D704" s="69"/>
      <c r="E704" s="70"/>
      <c r="F704" s="23"/>
      <c r="G704" s="23"/>
      <c r="H704" s="23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  <c r="AT704" s="21"/>
      <c r="AU704" s="21"/>
      <c r="AV704" s="21"/>
      <c r="AW704" s="21"/>
      <c r="AX704" s="21"/>
      <c r="AY704" s="21"/>
      <c r="AZ704" s="21"/>
      <c r="BA704" s="21"/>
      <c r="BB704" s="21"/>
      <c r="BC704" s="21"/>
      <c r="BD704" s="21"/>
      <c r="BE704" s="21"/>
      <c r="BF704" s="21"/>
      <c r="BG704" s="21"/>
      <c r="BH704" s="21"/>
      <c r="BI704" s="21"/>
      <c r="BJ704" s="21"/>
      <c r="BK704" s="21"/>
      <c r="BL704" s="21"/>
      <c r="BM704" s="21"/>
      <c r="BN704" s="21"/>
      <c r="BO704" s="21"/>
      <c r="BP704" s="21"/>
    </row>
    <row r="705">
      <c r="A705" s="23"/>
      <c r="B705" s="23"/>
      <c r="C705" s="23"/>
      <c r="D705" s="69"/>
      <c r="E705" s="70"/>
      <c r="F705" s="23"/>
      <c r="G705" s="23"/>
      <c r="H705" s="23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  <c r="BB705" s="21"/>
      <c r="BC705" s="21"/>
      <c r="BD705" s="21"/>
      <c r="BE705" s="21"/>
      <c r="BF705" s="21"/>
      <c r="BG705" s="21"/>
      <c r="BH705" s="21"/>
      <c r="BI705" s="21"/>
      <c r="BJ705" s="21"/>
      <c r="BK705" s="21"/>
      <c r="BL705" s="21"/>
      <c r="BM705" s="21"/>
      <c r="BN705" s="21"/>
      <c r="BO705" s="21"/>
      <c r="BP705" s="21"/>
    </row>
    <row r="706">
      <c r="A706" s="23"/>
      <c r="B706" s="23"/>
      <c r="C706" s="23"/>
      <c r="D706" s="69"/>
      <c r="E706" s="70"/>
      <c r="F706" s="23"/>
      <c r="G706" s="23"/>
      <c r="H706" s="23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  <c r="AT706" s="21"/>
      <c r="AU706" s="21"/>
      <c r="AV706" s="21"/>
      <c r="AW706" s="21"/>
      <c r="AX706" s="21"/>
      <c r="AY706" s="21"/>
      <c r="AZ706" s="21"/>
      <c r="BA706" s="21"/>
      <c r="BB706" s="21"/>
      <c r="BC706" s="21"/>
      <c r="BD706" s="21"/>
      <c r="BE706" s="21"/>
      <c r="BF706" s="21"/>
      <c r="BG706" s="21"/>
      <c r="BH706" s="21"/>
      <c r="BI706" s="21"/>
      <c r="BJ706" s="21"/>
      <c r="BK706" s="21"/>
      <c r="BL706" s="21"/>
      <c r="BM706" s="21"/>
      <c r="BN706" s="21"/>
      <c r="BO706" s="21"/>
      <c r="BP706" s="21"/>
    </row>
    <row r="707">
      <c r="A707" s="23"/>
      <c r="B707" s="23"/>
      <c r="C707" s="23"/>
      <c r="D707" s="69"/>
      <c r="E707" s="70"/>
      <c r="F707" s="23"/>
      <c r="G707" s="23"/>
      <c r="H707" s="23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  <c r="BB707" s="21"/>
      <c r="BC707" s="21"/>
      <c r="BD707" s="21"/>
      <c r="BE707" s="21"/>
      <c r="BF707" s="21"/>
      <c r="BG707" s="21"/>
      <c r="BH707" s="21"/>
      <c r="BI707" s="21"/>
      <c r="BJ707" s="21"/>
      <c r="BK707" s="21"/>
      <c r="BL707" s="21"/>
      <c r="BM707" s="21"/>
      <c r="BN707" s="21"/>
      <c r="BO707" s="21"/>
      <c r="BP707" s="21"/>
    </row>
    <row r="708">
      <c r="A708" s="23"/>
      <c r="B708" s="23"/>
      <c r="C708" s="23"/>
      <c r="D708" s="69"/>
      <c r="E708" s="70"/>
      <c r="F708" s="23"/>
      <c r="G708" s="23"/>
      <c r="H708" s="23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  <c r="AT708" s="21"/>
      <c r="AU708" s="21"/>
      <c r="AV708" s="21"/>
      <c r="AW708" s="21"/>
      <c r="AX708" s="21"/>
      <c r="AY708" s="21"/>
      <c r="AZ708" s="21"/>
      <c r="BA708" s="21"/>
      <c r="BB708" s="21"/>
      <c r="BC708" s="21"/>
      <c r="BD708" s="21"/>
      <c r="BE708" s="21"/>
      <c r="BF708" s="21"/>
      <c r="BG708" s="21"/>
      <c r="BH708" s="21"/>
      <c r="BI708" s="21"/>
      <c r="BJ708" s="21"/>
      <c r="BK708" s="21"/>
      <c r="BL708" s="21"/>
      <c r="BM708" s="21"/>
      <c r="BN708" s="21"/>
      <c r="BO708" s="21"/>
      <c r="BP708" s="21"/>
    </row>
    <row r="709">
      <c r="A709" s="23"/>
      <c r="B709" s="23"/>
      <c r="C709" s="23"/>
      <c r="D709" s="69"/>
      <c r="E709" s="70"/>
      <c r="F709" s="23"/>
      <c r="G709" s="23"/>
      <c r="H709" s="23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  <c r="BB709" s="21"/>
      <c r="BC709" s="21"/>
      <c r="BD709" s="21"/>
      <c r="BE709" s="21"/>
      <c r="BF709" s="21"/>
      <c r="BG709" s="21"/>
      <c r="BH709" s="21"/>
      <c r="BI709" s="21"/>
      <c r="BJ709" s="21"/>
      <c r="BK709" s="21"/>
      <c r="BL709" s="21"/>
      <c r="BM709" s="21"/>
      <c r="BN709" s="21"/>
      <c r="BO709" s="21"/>
      <c r="BP709" s="21"/>
    </row>
    <row r="710">
      <c r="A710" s="23"/>
      <c r="B710" s="23"/>
      <c r="C710" s="23"/>
      <c r="D710" s="69"/>
      <c r="E710" s="70"/>
      <c r="F710" s="23"/>
      <c r="G710" s="23"/>
      <c r="H710" s="23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  <c r="AT710" s="21"/>
      <c r="AU710" s="21"/>
      <c r="AV710" s="21"/>
      <c r="AW710" s="21"/>
      <c r="AX710" s="21"/>
      <c r="AY710" s="21"/>
      <c r="AZ710" s="21"/>
      <c r="BA710" s="21"/>
      <c r="BB710" s="21"/>
      <c r="BC710" s="21"/>
      <c r="BD710" s="21"/>
      <c r="BE710" s="21"/>
      <c r="BF710" s="21"/>
      <c r="BG710" s="21"/>
      <c r="BH710" s="21"/>
      <c r="BI710" s="21"/>
      <c r="BJ710" s="21"/>
      <c r="BK710" s="21"/>
      <c r="BL710" s="21"/>
      <c r="BM710" s="21"/>
      <c r="BN710" s="21"/>
      <c r="BO710" s="21"/>
      <c r="BP710" s="21"/>
    </row>
    <row r="711">
      <c r="A711" s="23"/>
      <c r="B711" s="23"/>
      <c r="C711" s="23"/>
      <c r="D711" s="69"/>
      <c r="E711" s="70"/>
      <c r="F711" s="23"/>
      <c r="G711" s="23"/>
      <c r="H711" s="23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  <c r="BB711" s="21"/>
      <c r="BC711" s="21"/>
      <c r="BD711" s="21"/>
      <c r="BE711" s="21"/>
      <c r="BF711" s="21"/>
      <c r="BG711" s="21"/>
      <c r="BH711" s="21"/>
      <c r="BI711" s="21"/>
      <c r="BJ711" s="21"/>
      <c r="BK711" s="21"/>
      <c r="BL711" s="21"/>
      <c r="BM711" s="21"/>
      <c r="BN711" s="21"/>
      <c r="BO711" s="21"/>
      <c r="BP711" s="21"/>
    </row>
    <row r="712">
      <c r="A712" s="23"/>
      <c r="B712" s="23"/>
      <c r="C712" s="23"/>
      <c r="D712" s="69"/>
      <c r="E712" s="70"/>
      <c r="F712" s="23"/>
      <c r="G712" s="23"/>
      <c r="H712" s="23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  <c r="AT712" s="21"/>
      <c r="AU712" s="21"/>
      <c r="AV712" s="21"/>
      <c r="AW712" s="21"/>
      <c r="AX712" s="21"/>
      <c r="AY712" s="21"/>
      <c r="AZ712" s="21"/>
      <c r="BA712" s="21"/>
      <c r="BB712" s="21"/>
      <c r="BC712" s="21"/>
      <c r="BD712" s="21"/>
      <c r="BE712" s="21"/>
      <c r="BF712" s="21"/>
      <c r="BG712" s="21"/>
      <c r="BH712" s="21"/>
      <c r="BI712" s="21"/>
      <c r="BJ712" s="21"/>
      <c r="BK712" s="21"/>
      <c r="BL712" s="21"/>
      <c r="BM712" s="21"/>
      <c r="BN712" s="21"/>
      <c r="BO712" s="21"/>
      <c r="BP712" s="21"/>
    </row>
    <row r="713">
      <c r="A713" s="23"/>
      <c r="B713" s="23"/>
      <c r="C713" s="23"/>
      <c r="D713" s="69"/>
      <c r="E713" s="70"/>
      <c r="F713" s="23"/>
      <c r="G713" s="23"/>
      <c r="H713" s="23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  <c r="BB713" s="21"/>
      <c r="BC713" s="21"/>
      <c r="BD713" s="21"/>
      <c r="BE713" s="21"/>
      <c r="BF713" s="21"/>
      <c r="BG713" s="21"/>
      <c r="BH713" s="21"/>
      <c r="BI713" s="21"/>
      <c r="BJ713" s="21"/>
      <c r="BK713" s="21"/>
      <c r="BL713" s="21"/>
      <c r="BM713" s="21"/>
      <c r="BN713" s="21"/>
      <c r="BO713" s="21"/>
      <c r="BP713" s="21"/>
    </row>
    <row r="714">
      <c r="A714" s="23"/>
      <c r="B714" s="23"/>
      <c r="C714" s="23"/>
      <c r="D714" s="69"/>
      <c r="E714" s="70"/>
      <c r="F714" s="23"/>
      <c r="G714" s="23"/>
      <c r="H714" s="23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/>
      <c r="BI714" s="21"/>
      <c r="BJ714" s="21"/>
      <c r="BK714" s="21"/>
      <c r="BL714" s="21"/>
      <c r="BM714" s="21"/>
      <c r="BN714" s="21"/>
      <c r="BO714" s="21"/>
      <c r="BP714" s="21"/>
    </row>
    <row r="715">
      <c r="A715" s="23"/>
      <c r="B715" s="23"/>
      <c r="C715" s="23"/>
      <c r="D715" s="69"/>
      <c r="E715" s="70"/>
      <c r="F715" s="23"/>
      <c r="G715" s="23"/>
      <c r="H715" s="23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1"/>
      <c r="BC715" s="21"/>
      <c r="BD715" s="21"/>
      <c r="BE715" s="21"/>
      <c r="BF715" s="21"/>
      <c r="BG715" s="21"/>
      <c r="BH715" s="21"/>
      <c r="BI715" s="21"/>
      <c r="BJ715" s="21"/>
      <c r="BK715" s="21"/>
      <c r="BL715" s="21"/>
      <c r="BM715" s="21"/>
      <c r="BN715" s="21"/>
      <c r="BO715" s="21"/>
      <c r="BP715" s="21"/>
    </row>
    <row r="716">
      <c r="A716" s="23"/>
      <c r="B716" s="23"/>
      <c r="C716" s="23"/>
      <c r="D716" s="69"/>
      <c r="E716" s="70"/>
      <c r="F716" s="23"/>
      <c r="G716" s="23"/>
      <c r="H716" s="23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  <c r="AT716" s="21"/>
      <c r="AU716" s="21"/>
      <c r="AV716" s="21"/>
      <c r="AW716" s="21"/>
      <c r="AX716" s="21"/>
      <c r="AY716" s="21"/>
      <c r="AZ716" s="21"/>
      <c r="BA716" s="21"/>
      <c r="BB716" s="21"/>
      <c r="BC716" s="21"/>
      <c r="BD716" s="21"/>
      <c r="BE716" s="21"/>
      <c r="BF716" s="21"/>
      <c r="BG716" s="21"/>
      <c r="BH716" s="21"/>
      <c r="BI716" s="21"/>
      <c r="BJ716" s="21"/>
      <c r="BK716" s="21"/>
      <c r="BL716" s="21"/>
      <c r="BM716" s="21"/>
      <c r="BN716" s="21"/>
      <c r="BO716" s="21"/>
      <c r="BP716" s="21"/>
    </row>
    <row r="717">
      <c r="A717" s="23"/>
      <c r="B717" s="23"/>
      <c r="C717" s="23"/>
      <c r="D717" s="69"/>
      <c r="E717" s="70"/>
      <c r="F717" s="23"/>
      <c r="G717" s="23"/>
      <c r="H717" s="23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21"/>
      <c r="BC717" s="21"/>
      <c r="BD717" s="21"/>
      <c r="BE717" s="21"/>
      <c r="BF717" s="21"/>
      <c r="BG717" s="21"/>
      <c r="BH717" s="21"/>
      <c r="BI717" s="21"/>
      <c r="BJ717" s="21"/>
      <c r="BK717" s="21"/>
      <c r="BL717" s="21"/>
      <c r="BM717" s="21"/>
      <c r="BN717" s="21"/>
      <c r="BO717" s="21"/>
      <c r="BP717" s="21"/>
    </row>
    <row r="718">
      <c r="A718" s="23"/>
      <c r="B718" s="23"/>
      <c r="C718" s="23"/>
      <c r="D718" s="69"/>
      <c r="E718" s="70"/>
      <c r="F718" s="23"/>
      <c r="G718" s="23"/>
      <c r="H718" s="23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  <c r="AT718" s="21"/>
      <c r="AU718" s="21"/>
      <c r="AV718" s="21"/>
      <c r="AW718" s="21"/>
      <c r="AX718" s="21"/>
      <c r="AY718" s="21"/>
      <c r="AZ718" s="21"/>
      <c r="BA718" s="21"/>
      <c r="BB718" s="21"/>
      <c r="BC718" s="21"/>
      <c r="BD718" s="21"/>
      <c r="BE718" s="21"/>
      <c r="BF718" s="21"/>
      <c r="BG718" s="21"/>
      <c r="BH718" s="21"/>
      <c r="BI718" s="21"/>
      <c r="BJ718" s="21"/>
      <c r="BK718" s="21"/>
      <c r="BL718" s="21"/>
      <c r="BM718" s="21"/>
      <c r="BN718" s="21"/>
      <c r="BO718" s="21"/>
      <c r="BP718" s="21"/>
    </row>
    <row r="719">
      <c r="A719" s="23"/>
      <c r="B719" s="23"/>
      <c r="C719" s="23"/>
      <c r="D719" s="69"/>
      <c r="E719" s="70"/>
      <c r="F719" s="23"/>
      <c r="G719" s="23"/>
      <c r="H719" s="23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  <c r="BB719" s="21"/>
      <c r="BC719" s="21"/>
      <c r="BD719" s="21"/>
      <c r="BE719" s="21"/>
      <c r="BF719" s="21"/>
      <c r="BG719" s="21"/>
      <c r="BH719" s="21"/>
      <c r="BI719" s="21"/>
      <c r="BJ719" s="21"/>
      <c r="BK719" s="21"/>
      <c r="BL719" s="21"/>
      <c r="BM719" s="21"/>
      <c r="BN719" s="21"/>
      <c r="BO719" s="21"/>
      <c r="BP719" s="21"/>
    </row>
    <row r="720">
      <c r="A720" s="23"/>
      <c r="B720" s="23"/>
      <c r="C720" s="23"/>
      <c r="D720" s="69"/>
      <c r="E720" s="70"/>
      <c r="F720" s="23"/>
      <c r="G720" s="23"/>
      <c r="H720" s="23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  <c r="AT720" s="21"/>
      <c r="AU720" s="21"/>
      <c r="AV720" s="21"/>
      <c r="AW720" s="21"/>
      <c r="AX720" s="21"/>
      <c r="AY720" s="21"/>
      <c r="AZ720" s="21"/>
      <c r="BA720" s="21"/>
      <c r="BB720" s="21"/>
      <c r="BC720" s="21"/>
      <c r="BD720" s="21"/>
      <c r="BE720" s="21"/>
      <c r="BF720" s="21"/>
      <c r="BG720" s="21"/>
      <c r="BH720" s="21"/>
      <c r="BI720" s="21"/>
      <c r="BJ720" s="21"/>
      <c r="BK720" s="21"/>
      <c r="BL720" s="21"/>
      <c r="BM720" s="21"/>
      <c r="BN720" s="21"/>
      <c r="BO720" s="21"/>
      <c r="BP720" s="21"/>
    </row>
    <row r="721">
      <c r="A721" s="23"/>
      <c r="B721" s="23"/>
      <c r="C721" s="23"/>
      <c r="D721" s="69"/>
      <c r="E721" s="70"/>
      <c r="F721" s="23"/>
      <c r="G721" s="23"/>
      <c r="H721" s="23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21"/>
      <c r="BC721" s="21"/>
      <c r="BD721" s="21"/>
      <c r="BE721" s="21"/>
      <c r="BF721" s="21"/>
      <c r="BG721" s="21"/>
      <c r="BH721" s="21"/>
      <c r="BI721" s="21"/>
      <c r="BJ721" s="21"/>
      <c r="BK721" s="21"/>
      <c r="BL721" s="21"/>
      <c r="BM721" s="21"/>
      <c r="BN721" s="21"/>
      <c r="BO721" s="21"/>
      <c r="BP721" s="21"/>
    </row>
    <row r="722">
      <c r="A722" s="23"/>
      <c r="B722" s="23"/>
      <c r="C722" s="23"/>
      <c r="D722" s="69"/>
      <c r="E722" s="70"/>
      <c r="F722" s="23"/>
      <c r="G722" s="23"/>
      <c r="H722" s="23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  <c r="AT722" s="21"/>
      <c r="AU722" s="21"/>
      <c r="AV722" s="21"/>
      <c r="AW722" s="21"/>
      <c r="AX722" s="21"/>
      <c r="AY722" s="21"/>
      <c r="AZ722" s="21"/>
      <c r="BA722" s="21"/>
      <c r="BB722" s="21"/>
      <c r="BC722" s="21"/>
      <c r="BD722" s="21"/>
      <c r="BE722" s="21"/>
      <c r="BF722" s="21"/>
      <c r="BG722" s="21"/>
      <c r="BH722" s="21"/>
      <c r="BI722" s="21"/>
      <c r="BJ722" s="21"/>
      <c r="BK722" s="21"/>
      <c r="BL722" s="21"/>
      <c r="BM722" s="21"/>
      <c r="BN722" s="21"/>
      <c r="BO722" s="21"/>
      <c r="BP722" s="21"/>
    </row>
    <row r="723">
      <c r="A723" s="23"/>
      <c r="B723" s="23"/>
      <c r="C723" s="23"/>
      <c r="D723" s="69"/>
      <c r="E723" s="70"/>
      <c r="F723" s="23"/>
      <c r="G723" s="23"/>
      <c r="H723" s="23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  <c r="BB723" s="21"/>
      <c r="BC723" s="21"/>
      <c r="BD723" s="21"/>
      <c r="BE723" s="21"/>
      <c r="BF723" s="21"/>
      <c r="BG723" s="21"/>
      <c r="BH723" s="21"/>
      <c r="BI723" s="21"/>
      <c r="BJ723" s="21"/>
      <c r="BK723" s="21"/>
      <c r="BL723" s="21"/>
      <c r="BM723" s="21"/>
      <c r="BN723" s="21"/>
      <c r="BO723" s="21"/>
      <c r="BP723" s="21"/>
    </row>
    <row r="724">
      <c r="A724" s="23"/>
      <c r="B724" s="23"/>
      <c r="C724" s="23"/>
      <c r="D724" s="69"/>
      <c r="E724" s="70"/>
      <c r="F724" s="23"/>
      <c r="G724" s="23"/>
      <c r="H724" s="23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  <c r="AT724" s="21"/>
      <c r="AU724" s="21"/>
      <c r="AV724" s="21"/>
      <c r="AW724" s="21"/>
      <c r="AX724" s="21"/>
      <c r="AY724" s="21"/>
      <c r="AZ724" s="21"/>
      <c r="BA724" s="21"/>
      <c r="BB724" s="21"/>
      <c r="BC724" s="21"/>
      <c r="BD724" s="21"/>
      <c r="BE724" s="21"/>
      <c r="BF724" s="21"/>
      <c r="BG724" s="21"/>
      <c r="BH724" s="21"/>
      <c r="BI724" s="21"/>
      <c r="BJ724" s="21"/>
      <c r="BK724" s="21"/>
      <c r="BL724" s="21"/>
      <c r="BM724" s="21"/>
      <c r="BN724" s="21"/>
      <c r="BO724" s="21"/>
      <c r="BP724" s="21"/>
    </row>
    <row r="725">
      <c r="A725" s="23"/>
      <c r="B725" s="23"/>
      <c r="C725" s="23"/>
      <c r="D725" s="69"/>
      <c r="E725" s="70"/>
      <c r="F725" s="23"/>
      <c r="G725" s="23"/>
      <c r="H725" s="23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  <c r="BB725" s="21"/>
      <c r="BC725" s="21"/>
      <c r="BD725" s="21"/>
      <c r="BE725" s="21"/>
      <c r="BF725" s="21"/>
      <c r="BG725" s="21"/>
      <c r="BH725" s="21"/>
      <c r="BI725" s="21"/>
      <c r="BJ725" s="21"/>
      <c r="BK725" s="21"/>
      <c r="BL725" s="21"/>
      <c r="BM725" s="21"/>
      <c r="BN725" s="21"/>
      <c r="BO725" s="21"/>
      <c r="BP725" s="21"/>
    </row>
    <row r="726">
      <c r="A726" s="23"/>
      <c r="B726" s="23"/>
      <c r="C726" s="23"/>
      <c r="D726" s="69"/>
      <c r="E726" s="70"/>
      <c r="F726" s="23"/>
      <c r="G726" s="23"/>
      <c r="H726" s="23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  <c r="BB726" s="21"/>
      <c r="BC726" s="21"/>
      <c r="BD726" s="21"/>
      <c r="BE726" s="21"/>
      <c r="BF726" s="21"/>
      <c r="BG726" s="21"/>
      <c r="BH726" s="21"/>
      <c r="BI726" s="21"/>
      <c r="BJ726" s="21"/>
      <c r="BK726" s="21"/>
      <c r="BL726" s="21"/>
      <c r="BM726" s="21"/>
      <c r="BN726" s="21"/>
      <c r="BO726" s="21"/>
      <c r="BP726" s="21"/>
    </row>
    <row r="727">
      <c r="A727" s="23"/>
      <c r="B727" s="23"/>
      <c r="C727" s="23"/>
      <c r="D727" s="69"/>
      <c r="E727" s="70"/>
      <c r="F727" s="23"/>
      <c r="G727" s="23"/>
      <c r="H727" s="23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  <c r="BB727" s="21"/>
      <c r="BC727" s="21"/>
      <c r="BD727" s="21"/>
      <c r="BE727" s="21"/>
      <c r="BF727" s="21"/>
      <c r="BG727" s="21"/>
      <c r="BH727" s="21"/>
      <c r="BI727" s="21"/>
      <c r="BJ727" s="21"/>
      <c r="BK727" s="21"/>
      <c r="BL727" s="21"/>
      <c r="BM727" s="21"/>
      <c r="BN727" s="21"/>
      <c r="BO727" s="21"/>
      <c r="BP727" s="21"/>
    </row>
    <row r="728">
      <c r="A728" s="23"/>
      <c r="B728" s="23"/>
      <c r="C728" s="23"/>
      <c r="D728" s="69"/>
      <c r="E728" s="70"/>
      <c r="F728" s="23"/>
      <c r="G728" s="23"/>
      <c r="H728" s="23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  <c r="AT728" s="21"/>
      <c r="AU728" s="21"/>
      <c r="AV728" s="21"/>
      <c r="AW728" s="21"/>
      <c r="AX728" s="21"/>
      <c r="AY728" s="21"/>
      <c r="AZ728" s="21"/>
      <c r="BA728" s="21"/>
      <c r="BB728" s="21"/>
      <c r="BC728" s="21"/>
      <c r="BD728" s="21"/>
      <c r="BE728" s="21"/>
      <c r="BF728" s="21"/>
      <c r="BG728" s="21"/>
      <c r="BH728" s="21"/>
      <c r="BI728" s="21"/>
      <c r="BJ728" s="21"/>
      <c r="BK728" s="21"/>
      <c r="BL728" s="21"/>
      <c r="BM728" s="21"/>
      <c r="BN728" s="21"/>
      <c r="BO728" s="21"/>
      <c r="BP728" s="21"/>
    </row>
    <row r="729">
      <c r="A729" s="23"/>
      <c r="B729" s="23"/>
      <c r="C729" s="23"/>
      <c r="D729" s="69"/>
      <c r="E729" s="70"/>
      <c r="F729" s="23"/>
      <c r="G729" s="23"/>
      <c r="H729" s="23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  <c r="BB729" s="21"/>
      <c r="BC729" s="21"/>
      <c r="BD729" s="21"/>
      <c r="BE729" s="21"/>
      <c r="BF729" s="21"/>
      <c r="BG729" s="21"/>
      <c r="BH729" s="21"/>
      <c r="BI729" s="21"/>
      <c r="BJ729" s="21"/>
      <c r="BK729" s="21"/>
      <c r="BL729" s="21"/>
      <c r="BM729" s="21"/>
      <c r="BN729" s="21"/>
      <c r="BO729" s="21"/>
      <c r="BP729" s="21"/>
    </row>
    <row r="730">
      <c r="A730" s="23"/>
      <c r="B730" s="23"/>
      <c r="C730" s="23"/>
      <c r="D730" s="69"/>
      <c r="E730" s="70"/>
      <c r="F730" s="23"/>
      <c r="G730" s="23"/>
      <c r="H730" s="23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  <c r="AT730" s="21"/>
      <c r="AU730" s="21"/>
      <c r="AV730" s="21"/>
      <c r="AW730" s="21"/>
      <c r="AX730" s="21"/>
      <c r="AY730" s="21"/>
      <c r="AZ730" s="21"/>
      <c r="BA730" s="21"/>
      <c r="BB730" s="21"/>
      <c r="BC730" s="21"/>
      <c r="BD730" s="21"/>
      <c r="BE730" s="21"/>
      <c r="BF730" s="21"/>
      <c r="BG730" s="21"/>
      <c r="BH730" s="21"/>
      <c r="BI730" s="21"/>
      <c r="BJ730" s="21"/>
      <c r="BK730" s="21"/>
      <c r="BL730" s="21"/>
      <c r="BM730" s="21"/>
      <c r="BN730" s="21"/>
      <c r="BO730" s="21"/>
      <c r="BP730" s="21"/>
    </row>
    <row r="731">
      <c r="A731" s="23"/>
      <c r="B731" s="23"/>
      <c r="C731" s="23"/>
      <c r="D731" s="69"/>
      <c r="E731" s="70"/>
      <c r="F731" s="23"/>
      <c r="G731" s="23"/>
      <c r="H731" s="23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1"/>
      <c r="BC731" s="21"/>
      <c r="BD731" s="21"/>
      <c r="BE731" s="21"/>
      <c r="BF731" s="21"/>
      <c r="BG731" s="21"/>
      <c r="BH731" s="21"/>
      <c r="BI731" s="21"/>
      <c r="BJ731" s="21"/>
      <c r="BK731" s="21"/>
      <c r="BL731" s="21"/>
      <c r="BM731" s="21"/>
      <c r="BN731" s="21"/>
      <c r="BO731" s="21"/>
      <c r="BP731" s="21"/>
    </row>
    <row r="732">
      <c r="A732" s="23"/>
      <c r="B732" s="23"/>
      <c r="C732" s="23"/>
      <c r="D732" s="69"/>
      <c r="E732" s="70"/>
      <c r="F732" s="23"/>
      <c r="G732" s="23"/>
      <c r="H732" s="23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  <c r="BB732" s="21"/>
      <c r="BC732" s="21"/>
      <c r="BD732" s="21"/>
      <c r="BE732" s="21"/>
      <c r="BF732" s="21"/>
      <c r="BG732" s="21"/>
      <c r="BH732" s="21"/>
      <c r="BI732" s="21"/>
      <c r="BJ732" s="21"/>
      <c r="BK732" s="21"/>
      <c r="BL732" s="21"/>
      <c r="BM732" s="21"/>
      <c r="BN732" s="21"/>
      <c r="BO732" s="21"/>
      <c r="BP732" s="21"/>
    </row>
    <row r="733">
      <c r="A733" s="23"/>
      <c r="B733" s="23"/>
      <c r="C733" s="23"/>
      <c r="D733" s="69"/>
      <c r="E733" s="70"/>
      <c r="F733" s="23"/>
      <c r="G733" s="23"/>
      <c r="H733" s="23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  <c r="BB733" s="21"/>
      <c r="BC733" s="21"/>
      <c r="BD733" s="21"/>
      <c r="BE733" s="21"/>
      <c r="BF733" s="21"/>
      <c r="BG733" s="21"/>
      <c r="BH733" s="21"/>
      <c r="BI733" s="21"/>
      <c r="BJ733" s="21"/>
      <c r="BK733" s="21"/>
      <c r="BL733" s="21"/>
      <c r="BM733" s="21"/>
      <c r="BN733" s="21"/>
      <c r="BO733" s="21"/>
      <c r="BP733" s="21"/>
    </row>
    <row r="734">
      <c r="A734" s="23"/>
      <c r="B734" s="23"/>
      <c r="C734" s="23"/>
      <c r="D734" s="69"/>
      <c r="E734" s="70"/>
      <c r="F734" s="23"/>
      <c r="G734" s="23"/>
      <c r="H734" s="23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  <c r="AT734" s="21"/>
      <c r="AU734" s="21"/>
      <c r="AV734" s="21"/>
      <c r="AW734" s="21"/>
      <c r="AX734" s="21"/>
      <c r="AY734" s="21"/>
      <c r="AZ734" s="21"/>
      <c r="BA734" s="21"/>
      <c r="BB734" s="21"/>
      <c r="BC734" s="21"/>
      <c r="BD734" s="21"/>
      <c r="BE734" s="21"/>
      <c r="BF734" s="21"/>
      <c r="BG734" s="21"/>
      <c r="BH734" s="21"/>
      <c r="BI734" s="21"/>
      <c r="BJ734" s="21"/>
      <c r="BK734" s="21"/>
      <c r="BL734" s="21"/>
      <c r="BM734" s="21"/>
      <c r="BN734" s="21"/>
      <c r="BO734" s="21"/>
      <c r="BP734" s="21"/>
    </row>
    <row r="735">
      <c r="A735" s="23"/>
      <c r="B735" s="23"/>
      <c r="C735" s="23"/>
      <c r="D735" s="69"/>
      <c r="E735" s="70"/>
      <c r="F735" s="23"/>
      <c r="G735" s="23"/>
      <c r="H735" s="23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1"/>
      <c r="BC735" s="21"/>
      <c r="BD735" s="21"/>
      <c r="BE735" s="21"/>
      <c r="BF735" s="21"/>
      <c r="BG735" s="21"/>
      <c r="BH735" s="21"/>
      <c r="BI735" s="21"/>
      <c r="BJ735" s="21"/>
      <c r="BK735" s="21"/>
      <c r="BL735" s="21"/>
      <c r="BM735" s="21"/>
      <c r="BN735" s="21"/>
      <c r="BO735" s="21"/>
      <c r="BP735" s="21"/>
    </row>
    <row r="736">
      <c r="A736" s="23"/>
      <c r="B736" s="23"/>
      <c r="C736" s="23"/>
      <c r="D736" s="69"/>
      <c r="E736" s="70"/>
      <c r="F736" s="23"/>
      <c r="G736" s="23"/>
      <c r="H736" s="23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  <c r="AT736" s="21"/>
      <c r="AU736" s="21"/>
      <c r="AV736" s="21"/>
      <c r="AW736" s="21"/>
      <c r="AX736" s="21"/>
      <c r="AY736" s="21"/>
      <c r="AZ736" s="21"/>
      <c r="BA736" s="21"/>
      <c r="BB736" s="21"/>
      <c r="BC736" s="21"/>
      <c r="BD736" s="21"/>
      <c r="BE736" s="21"/>
      <c r="BF736" s="21"/>
      <c r="BG736" s="21"/>
      <c r="BH736" s="21"/>
      <c r="BI736" s="21"/>
      <c r="BJ736" s="21"/>
      <c r="BK736" s="21"/>
      <c r="BL736" s="21"/>
      <c r="BM736" s="21"/>
      <c r="BN736" s="21"/>
      <c r="BO736" s="21"/>
      <c r="BP736" s="21"/>
    </row>
    <row r="737">
      <c r="A737" s="23"/>
      <c r="B737" s="23"/>
      <c r="C737" s="23"/>
      <c r="D737" s="69"/>
      <c r="E737" s="70"/>
      <c r="F737" s="23"/>
      <c r="G737" s="23"/>
      <c r="H737" s="23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  <c r="BB737" s="21"/>
      <c r="BC737" s="21"/>
      <c r="BD737" s="21"/>
      <c r="BE737" s="21"/>
      <c r="BF737" s="21"/>
      <c r="BG737" s="21"/>
      <c r="BH737" s="21"/>
      <c r="BI737" s="21"/>
      <c r="BJ737" s="21"/>
      <c r="BK737" s="21"/>
      <c r="BL737" s="21"/>
      <c r="BM737" s="21"/>
      <c r="BN737" s="21"/>
      <c r="BO737" s="21"/>
      <c r="BP737" s="21"/>
    </row>
  </sheetData>
  <conditionalFormatting sqref="I1:J737 K1:K39 L1:BP737 K41:K53 K55 K58:K737">
    <cfRule type="containsText" dxfId="0" priority="1" operator="containsText" text="y">
      <formula>NOT(ISERROR(SEARCH(("y"),(I1))))</formula>
    </cfRule>
  </conditionalFormatting>
  <conditionalFormatting sqref="I1:J737 K1:K39 L1:BP737 K41:K53 K55 K58:K737">
    <cfRule type="containsText" dxfId="1" priority="2" operator="containsText" text="n">
      <formula>NOT(ISERROR(SEARCH(("n"),(I1))))</formula>
    </cfRule>
  </conditionalFormatting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0"/>
    <col customWidth="1" min="4" max="5" width="6.25"/>
    <col customWidth="1" min="6" max="6" width="7.25"/>
  </cols>
  <sheetData>
    <row r="1">
      <c r="A1" s="71" t="s">
        <v>252</v>
      </c>
      <c r="G1" s="72" t="s">
        <v>11</v>
      </c>
      <c r="H1" s="72" t="s">
        <v>13</v>
      </c>
      <c r="I1" s="72" t="s">
        <v>14</v>
      </c>
      <c r="J1" s="72" t="s">
        <v>15</v>
      </c>
      <c r="K1" s="72" t="s">
        <v>16</v>
      </c>
      <c r="L1" s="72" t="s">
        <v>17</v>
      </c>
      <c r="M1" s="72" t="s">
        <v>18</v>
      </c>
      <c r="N1" s="72" t="s">
        <v>19</v>
      </c>
      <c r="O1" s="72" t="s">
        <v>20</v>
      </c>
      <c r="P1" s="72" t="s">
        <v>21</v>
      </c>
      <c r="Q1" s="72" t="s">
        <v>22</v>
      </c>
      <c r="R1" s="72" t="s">
        <v>23</v>
      </c>
      <c r="S1" s="15" t="s">
        <v>24</v>
      </c>
      <c r="T1" s="15" t="s">
        <v>25</v>
      </c>
      <c r="U1" s="15" t="s">
        <v>26</v>
      </c>
      <c r="V1" s="15" t="s">
        <v>28</v>
      </c>
      <c r="W1" s="15" t="s">
        <v>29</v>
      </c>
      <c r="X1" s="15" t="s">
        <v>30</v>
      </c>
      <c r="Y1" s="15" t="s">
        <v>31</v>
      </c>
      <c r="Z1" s="15" t="s">
        <v>32</v>
      </c>
    </row>
    <row r="2">
      <c r="A2" s="15" t="s">
        <v>253</v>
      </c>
      <c r="B2" s="73">
        <f>countif(OBData!F2:F1000,"true")</f>
        <v>45</v>
      </c>
      <c r="C2" s="74">
        <f>B2/B4</f>
        <v>0.8035714286</v>
      </c>
      <c r="F2" s="15" t="s">
        <v>6</v>
      </c>
      <c r="G2" s="75">
        <f>countif(OBData!N2:N1000,"y*")</f>
        <v>36</v>
      </c>
      <c r="H2" s="75">
        <f>countif(OBData!P2:P1000,"y*")</f>
        <v>27</v>
      </c>
      <c r="I2" s="75">
        <f>countif(OBData!R2:R1000,"y*")</f>
        <v>26</v>
      </c>
      <c r="J2" s="75">
        <f>countif(OBData!T2:T1000,"y*")</f>
        <v>19</v>
      </c>
      <c r="K2" s="75">
        <f>countif(OBData!V2:V1000,"y*")</f>
        <v>14</v>
      </c>
      <c r="L2" s="75">
        <f>countif(OBData!X2:X1000,"y*")</f>
        <v>15</v>
      </c>
      <c r="M2" s="75">
        <f>countif(OBData!Z2:Z1000,"y*")</f>
        <v>9</v>
      </c>
      <c r="N2" s="75">
        <f>countif(OBData!AB2:AB1000,"y*")</f>
        <v>6</v>
      </c>
      <c r="O2" s="75">
        <f>countif(OBData!AD2:AD1000,"y*")</f>
        <v>3</v>
      </c>
      <c r="P2" s="75">
        <f>countif(OBData!AF2:AF1000,"y*")</f>
        <v>3</v>
      </c>
      <c r="Q2" s="75">
        <f>countif(OBData!AH2:AH1000,"y*")</f>
        <v>2</v>
      </c>
      <c r="R2" s="75">
        <f>countif(OBData!AJ2:AJ1000,"y*")</f>
        <v>3</v>
      </c>
      <c r="S2" s="75">
        <f>countif(OBData!AL2:AL1000,"y*")</f>
        <v>2</v>
      </c>
      <c r="T2" s="75">
        <f>countif(OBData!AN2:AN1000,"y*")</f>
        <v>1</v>
      </c>
      <c r="U2" s="75">
        <f>countif(OBData!AP2:AP1000,"y*")</f>
        <v>0</v>
      </c>
      <c r="V2" s="75">
        <f>countif(OBData!AR2:AR1000,"y*")</f>
        <v>0</v>
      </c>
      <c r="W2" s="75">
        <f>countif(OBData!AT2:AT1000,"y*")</f>
        <v>0</v>
      </c>
      <c r="X2" s="75">
        <f>countif(OBData!AV2:AV1000,"y*")</f>
        <v>0</v>
      </c>
      <c r="Y2" s="75">
        <f>countif(OBData!AX2:AX1000,"y*")</f>
        <v>0</v>
      </c>
      <c r="Z2" s="75">
        <f>countif(OBData!AZ2:AZ1000,"y*")</f>
        <v>0</v>
      </c>
    </row>
    <row r="3">
      <c r="A3" s="15" t="s">
        <v>254</v>
      </c>
      <c r="B3" s="73">
        <f>countif(OBData!F2:F1000,"false")</f>
        <v>11</v>
      </c>
      <c r="C3" s="74">
        <f>B3/B4</f>
        <v>0.1964285714</v>
      </c>
      <c r="F3" s="15" t="s">
        <v>7</v>
      </c>
      <c r="G3" s="75">
        <f>countif(OBData!N2:N1000,"n*")</f>
        <v>20</v>
      </c>
      <c r="H3" s="75">
        <f>countif(OBData!P2:P1000,"n*")</f>
        <v>27</v>
      </c>
      <c r="I3" s="75">
        <f>countif(OBData!R2:R1000,"n*")</f>
        <v>23</v>
      </c>
      <c r="J3" s="75">
        <f>countif(OBData!T2:T1000,"n*")</f>
        <v>27</v>
      </c>
      <c r="K3" s="75">
        <f>countif(OBData!V2:V1000,"n*")</f>
        <v>27</v>
      </c>
      <c r="L3" s="75">
        <f>countif(OBData!X2:X1000,"n*")</f>
        <v>18</v>
      </c>
      <c r="M3" s="75">
        <f>countif(OBData!Z2:Z1000,"n*")</f>
        <v>16</v>
      </c>
      <c r="N3" s="75">
        <f>countif(OBData!AB2:AB1000,"n*")</f>
        <v>16</v>
      </c>
      <c r="O3" s="75">
        <f>countif(OBData!AD2:AD1000,"n*")</f>
        <v>15</v>
      </c>
      <c r="P3" s="75">
        <f>countif(OBData!AF2:AF1000,"n*")</f>
        <v>13</v>
      </c>
      <c r="Q3" s="75">
        <f>countif(OBData!AH2:AH1000,"n*")</f>
        <v>11</v>
      </c>
      <c r="R3" s="75">
        <f>countif(OBData!AJ2:AJ1000,"n*")</f>
        <v>7</v>
      </c>
      <c r="S3" s="75">
        <f>countif(OBData!AL2:AL1000,"n*")</f>
        <v>5</v>
      </c>
      <c r="T3" s="75">
        <f>countif(OBData!AN2:AN1000,"n*")</f>
        <v>5</v>
      </c>
      <c r="U3" s="75">
        <f>countif(OBData!AP2:AP1000,"n*")</f>
        <v>6</v>
      </c>
      <c r="V3" s="75">
        <f>countif(OBData!AR2:AR1000,"n*")</f>
        <v>4</v>
      </c>
      <c r="W3" s="75">
        <f>countif(OBData!AT2:AT1000,"n*")</f>
        <v>4</v>
      </c>
      <c r="X3" s="75">
        <f>countif(OBData!AV2:AV1000,"n*")</f>
        <v>3</v>
      </c>
      <c r="Y3" s="75">
        <f>countif(OBData!AX2:AX1000,"n*")</f>
        <v>2</v>
      </c>
      <c r="Z3" s="75">
        <f>countif(OBData!AZ2:AZ1000,"n*")</f>
        <v>1</v>
      </c>
    </row>
    <row r="4">
      <c r="A4" s="15" t="s">
        <v>255</v>
      </c>
      <c r="B4" s="73">
        <f>counta(OBData!A2:A1000)</f>
        <v>56</v>
      </c>
      <c r="G4" s="75">
        <f t="shared" ref="G4:Z4" si="1">sum(G2:G3)</f>
        <v>56</v>
      </c>
      <c r="H4" s="75">
        <f t="shared" si="1"/>
        <v>54</v>
      </c>
      <c r="I4" s="75">
        <f t="shared" si="1"/>
        <v>49</v>
      </c>
      <c r="J4" s="75">
        <f t="shared" si="1"/>
        <v>46</v>
      </c>
      <c r="K4" s="75">
        <f t="shared" si="1"/>
        <v>41</v>
      </c>
      <c r="L4" s="75">
        <f t="shared" si="1"/>
        <v>33</v>
      </c>
      <c r="M4" s="75">
        <f t="shared" si="1"/>
        <v>25</v>
      </c>
      <c r="N4" s="75">
        <f t="shared" si="1"/>
        <v>22</v>
      </c>
      <c r="O4" s="75">
        <f t="shared" si="1"/>
        <v>18</v>
      </c>
      <c r="P4" s="75">
        <f t="shared" si="1"/>
        <v>16</v>
      </c>
      <c r="Q4" s="75">
        <f t="shared" si="1"/>
        <v>13</v>
      </c>
      <c r="R4" s="75">
        <f t="shared" si="1"/>
        <v>10</v>
      </c>
      <c r="S4" s="75">
        <f t="shared" si="1"/>
        <v>7</v>
      </c>
      <c r="T4" s="75">
        <f t="shared" si="1"/>
        <v>6</v>
      </c>
      <c r="U4" s="75">
        <f t="shared" si="1"/>
        <v>6</v>
      </c>
      <c r="V4" s="75">
        <f t="shared" si="1"/>
        <v>4</v>
      </c>
      <c r="W4" s="75">
        <f t="shared" si="1"/>
        <v>4</v>
      </c>
      <c r="X4" s="75">
        <f t="shared" si="1"/>
        <v>3</v>
      </c>
      <c r="Y4" s="75">
        <f t="shared" si="1"/>
        <v>2</v>
      </c>
      <c r="Z4" s="75">
        <f t="shared" si="1"/>
        <v>1</v>
      </c>
    </row>
    <row r="6">
      <c r="A6" s="71" t="s">
        <v>256</v>
      </c>
    </row>
    <row r="7">
      <c r="A7" s="15" t="s">
        <v>257</v>
      </c>
      <c r="B7" s="76">
        <f>sum(OBData!G2:G1000)</f>
        <v>166</v>
      </c>
      <c r="C7" s="74">
        <f>B7/B9</f>
        <v>0.391509434</v>
      </c>
    </row>
    <row r="8">
      <c r="A8" s="15" t="s">
        <v>258</v>
      </c>
      <c r="B8" s="76">
        <f>sum(OBData!H2:H1000)</f>
        <v>258</v>
      </c>
      <c r="C8" s="74">
        <f>B8/B9</f>
        <v>0.608490566</v>
      </c>
      <c r="G8" s="72">
        <v>1.0</v>
      </c>
      <c r="H8" s="75">
        <f t="shared" ref="H8:Z8" si="2">G8+1</f>
        <v>2</v>
      </c>
      <c r="I8" s="75">
        <f t="shared" si="2"/>
        <v>3</v>
      </c>
      <c r="J8" s="75">
        <f t="shared" si="2"/>
        <v>4</v>
      </c>
      <c r="K8" s="75">
        <f t="shared" si="2"/>
        <v>5</v>
      </c>
      <c r="L8" s="75">
        <f t="shared" si="2"/>
        <v>6</v>
      </c>
      <c r="M8" s="75">
        <f t="shared" si="2"/>
        <v>7</v>
      </c>
      <c r="N8" s="75">
        <f t="shared" si="2"/>
        <v>8</v>
      </c>
      <c r="O8" s="75">
        <f t="shared" si="2"/>
        <v>9</v>
      </c>
      <c r="P8" s="75">
        <f t="shared" si="2"/>
        <v>10</v>
      </c>
      <c r="Q8" s="75">
        <f t="shared" si="2"/>
        <v>11</v>
      </c>
      <c r="R8" s="75">
        <f t="shared" si="2"/>
        <v>12</v>
      </c>
      <c r="S8" s="75">
        <f t="shared" si="2"/>
        <v>13</v>
      </c>
      <c r="T8" s="75">
        <f t="shared" si="2"/>
        <v>14</v>
      </c>
      <c r="U8" s="75">
        <f t="shared" si="2"/>
        <v>15</v>
      </c>
      <c r="V8" s="75">
        <f t="shared" si="2"/>
        <v>16</v>
      </c>
      <c r="W8" s="75">
        <f t="shared" si="2"/>
        <v>17</v>
      </c>
      <c r="X8" s="75">
        <f t="shared" si="2"/>
        <v>18</v>
      </c>
      <c r="Y8" s="75">
        <f t="shared" si="2"/>
        <v>19</v>
      </c>
      <c r="Z8" s="75">
        <f t="shared" si="2"/>
        <v>20</v>
      </c>
    </row>
    <row r="9">
      <c r="A9" s="15" t="s">
        <v>255</v>
      </c>
      <c r="B9" s="76">
        <f>sum(B7:B8)</f>
        <v>424</v>
      </c>
      <c r="F9" s="15" t="s">
        <v>6</v>
      </c>
      <c r="G9" s="77">
        <f t="shared" ref="G9:Z9" si="3">G2/G4</f>
        <v>0.6428571429</v>
      </c>
      <c r="H9" s="77">
        <f t="shared" si="3"/>
        <v>0.5</v>
      </c>
      <c r="I9" s="77">
        <f t="shared" si="3"/>
        <v>0.5306122449</v>
      </c>
      <c r="J9" s="77">
        <f t="shared" si="3"/>
        <v>0.4130434783</v>
      </c>
      <c r="K9" s="77">
        <f t="shared" si="3"/>
        <v>0.3414634146</v>
      </c>
      <c r="L9" s="77">
        <f t="shared" si="3"/>
        <v>0.4545454545</v>
      </c>
      <c r="M9" s="77">
        <f t="shared" si="3"/>
        <v>0.36</v>
      </c>
      <c r="N9" s="77">
        <f t="shared" si="3"/>
        <v>0.2727272727</v>
      </c>
      <c r="O9" s="77">
        <f t="shared" si="3"/>
        <v>0.1666666667</v>
      </c>
      <c r="P9" s="77">
        <f t="shared" si="3"/>
        <v>0.1875</v>
      </c>
      <c r="Q9" s="77">
        <f t="shared" si="3"/>
        <v>0.1538461538</v>
      </c>
      <c r="R9" s="77">
        <f t="shared" si="3"/>
        <v>0.3</v>
      </c>
      <c r="S9" s="77">
        <f t="shared" si="3"/>
        <v>0.2857142857</v>
      </c>
      <c r="T9" s="77">
        <f t="shared" si="3"/>
        <v>0.1666666667</v>
      </c>
      <c r="U9" s="77">
        <f t="shared" si="3"/>
        <v>0</v>
      </c>
      <c r="V9" s="77">
        <f t="shared" si="3"/>
        <v>0</v>
      </c>
      <c r="W9" s="77">
        <f t="shared" si="3"/>
        <v>0</v>
      </c>
      <c r="X9" s="77">
        <f t="shared" si="3"/>
        <v>0</v>
      </c>
      <c r="Y9" s="77">
        <f t="shared" si="3"/>
        <v>0</v>
      </c>
      <c r="Z9" s="77">
        <f t="shared" si="3"/>
        <v>0</v>
      </c>
    </row>
    <row r="10">
      <c r="F10" s="15" t="s">
        <v>7</v>
      </c>
      <c r="G10" s="77">
        <f t="shared" ref="G10:Z10" si="4">G3/G4</f>
        <v>0.3571428571</v>
      </c>
      <c r="H10" s="77">
        <f t="shared" si="4"/>
        <v>0.5</v>
      </c>
      <c r="I10" s="77">
        <f t="shared" si="4"/>
        <v>0.4693877551</v>
      </c>
      <c r="J10" s="77">
        <f t="shared" si="4"/>
        <v>0.5869565217</v>
      </c>
      <c r="K10" s="77">
        <f t="shared" si="4"/>
        <v>0.6585365854</v>
      </c>
      <c r="L10" s="77">
        <f t="shared" si="4"/>
        <v>0.5454545455</v>
      </c>
      <c r="M10" s="77">
        <f t="shared" si="4"/>
        <v>0.64</v>
      </c>
      <c r="N10" s="77">
        <f t="shared" si="4"/>
        <v>0.7272727273</v>
      </c>
      <c r="O10" s="77">
        <f t="shared" si="4"/>
        <v>0.8333333333</v>
      </c>
      <c r="P10" s="77">
        <f t="shared" si="4"/>
        <v>0.8125</v>
      </c>
      <c r="Q10" s="77">
        <f t="shared" si="4"/>
        <v>0.8461538462</v>
      </c>
      <c r="R10" s="77">
        <f t="shared" si="4"/>
        <v>0.7</v>
      </c>
      <c r="S10" s="77">
        <f t="shared" si="4"/>
        <v>0.7142857143</v>
      </c>
      <c r="T10" s="77">
        <f t="shared" si="4"/>
        <v>0.8333333333</v>
      </c>
      <c r="U10" s="77">
        <f t="shared" si="4"/>
        <v>1</v>
      </c>
      <c r="V10" s="77">
        <f t="shared" si="4"/>
        <v>1</v>
      </c>
      <c r="W10" s="77">
        <f t="shared" si="4"/>
        <v>1</v>
      </c>
      <c r="X10" s="77">
        <f t="shared" si="4"/>
        <v>1</v>
      </c>
      <c r="Y10" s="77">
        <f t="shared" si="4"/>
        <v>1</v>
      </c>
      <c r="Z10" s="77">
        <f t="shared" si="4"/>
        <v>1</v>
      </c>
    </row>
    <row r="11">
      <c r="G11" s="75">
        <f t="shared" ref="G11:Z11" si="5">G8</f>
        <v>1</v>
      </c>
      <c r="H11" s="75">
        <f t="shared" si="5"/>
        <v>2</v>
      </c>
      <c r="I11" s="75">
        <f t="shared" si="5"/>
        <v>3</v>
      </c>
      <c r="J11" s="75">
        <f t="shared" si="5"/>
        <v>4</v>
      </c>
      <c r="K11" s="75">
        <f t="shared" si="5"/>
        <v>5</v>
      </c>
      <c r="L11" s="75">
        <f t="shared" si="5"/>
        <v>6</v>
      </c>
      <c r="M11" s="75">
        <f t="shared" si="5"/>
        <v>7</v>
      </c>
      <c r="N11" s="75">
        <f t="shared" si="5"/>
        <v>8</v>
      </c>
      <c r="O11" s="75">
        <f t="shared" si="5"/>
        <v>9</v>
      </c>
      <c r="P11" s="75">
        <f t="shared" si="5"/>
        <v>10</v>
      </c>
      <c r="Q11" s="75">
        <f t="shared" si="5"/>
        <v>11</v>
      </c>
      <c r="R11" s="75">
        <f t="shared" si="5"/>
        <v>12</v>
      </c>
      <c r="S11" s="75">
        <f t="shared" si="5"/>
        <v>13</v>
      </c>
      <c r="T11" s="75">
        <f t="shared" si="5"/>
        <v>14</v>
      </c>
      <c r="U11" s="75">
        <f t="shared" si="5"/>
        <v>15</v>
      </c>
      <c r="V11" s="75">
        <f t="shared" si="5"/>
        <v>16</v>
      </c>
      <c r="W11" s="75">
        <f t="shared" si="5"/>
        <v>17</v>
      </c>
      <c r="X11" s="75">
        <f t="shared" si="5"/>
        <v>18</v>
      </c>
      <c r="Y11" s="75">
        <f t="shared" si="5"/>
        <v>19</v>
      </c>
      <c r="Z11" s="75">
        <f t="shared" si="5"/>
        <v>20</v>
      </c>
    </row>
    <row r="12">
      <c r="G12" s="75">
        <f t="shared" ref="G12:Z12" si="6">G4</f>
        <v>56</v>
      </c>
      <c r="H12" s="75">
        <f t="shared" si="6"/>
        <v>54</v>
      </c>
      <c r="I12" s="75">
        <f t="shared" si="6"/>
        <v>49</v>
      </c>
      <c r="J12" s="75">
        <f t="shared" si="6"/>
        <v>46</v>
      </c>
      <c r="K12" s="75">
        <f t="shared" si="6"/>
        <v>41</v>
      </c>
      <c r="L12" s="75">
        <f t="shared" si="6"/>
        <v>33</v>
      </c>
      <c r="M12" s="75">
        <f t="shared" si="6"/>
        <v>25</v>
      </c>
      <c r="N12" s="75">
        <f t="shared" si="6"/>
        <v>22</v>
      </c>
      <c r="O12" s="75">
        <f t="shared" si="6"/>
        <v>18</v>
      </c>
      <c r="P12" s="75">
        <f t="shared" si="6"/>
        <v>16</v>
      </c>
      <c r="Q12" s="75">
        <f t="shared" si="6"/>
        <v>13</v>
      </c>
      <c r="R12" s="75">
        <f t="shared" si="6"/>
        <v>10</v>
      </c>
      <c r="S12" s="75">
        <f t="shared" si="6"/>
        <v>7</v>
      </c>
      <c r="T12" s="75">
        <f t="shared" si="6"/>
        <v>6</v>
      </c>
      <c r="U12" s="75">
        <f t="shared" si="6"/>
        <v>6</v>
      </c>
      <c r="V12" s="75">
        <f t="shared" si="6"/>
        <v>4</v>
      </c>
      <c r="W12" s="75">
        <f t="shared" si="6"/>
        <v>4</v>
      </c>
      <c r="X12" s="75">
        <f t="shared" si="6"/>
        <v>3</v>
      </c>
      <c r="Y12" s="75">
        <f t="shared" si="6"/>
        <v>2</v>
      </c>
      <c r="Z12" s="75">
        <f t="shared" si="6"/>
        <v>1</v>
      </c>
    </row>
    <row r="13"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</row>
    <row r="19"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</row>
    <row r="50"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</row>
    <row r="51"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</row>
    <row r="52"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</row>
    <row r="54"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</row>
    <row r="55"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</row>
    <row r="56"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</row>
    <row r="57"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</row>
    <row r="58"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</row>
    <row r="59"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</row>
    <row r="60"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</row>
    <row r="61"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</row>
    <row r="62"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</row>
    <row r="63"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</row>
    <row r="64"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</row>
    <row r="65"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</row>
    <row r="66"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</row>
    <row r="67"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</row>
    <row r="68"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</row>
    <row r="69"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</row>
    <row r="70"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</row>
    <row r="71"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</row>
    <row r="72"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</row>
    <row r="73"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</row>
    <row r="74"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</row>
    <row r="75"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</row>
    <row r="76"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</row>
    <row r="77"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</row>
    <row r="78"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</row>
    <row r="79"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</row>
    <row r="80"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</row>
    <row r="81"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</row>
    <row r="82"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</row>
    <row r="83"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</row>
    <row r="84"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</row>
    <row r="85"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</row>
    <row r="86"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</row>
    <row r="87"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</row>
    <row r="88"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</row>
    <row r="89"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</row>
    <row r="90"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</row>
    <row r="91"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</row>
    <row r="92"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</row>
    <row r="93"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</row>
    <row r="94"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</row>
    <row r="95"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</row>
    <row r="96"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</row>
    <row r="97"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</row>
    <row r="98"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</row>
    <row r="99"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</row>
    <row r="100"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</row>
    <row r="101"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</row>
    <row r="102"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</row>
    <row r="103"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</row>
    <row r="104"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</row>
    <row r="105"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</row>
    <row r="106"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</row>
    <row r="107"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</row>
    <row r="108"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</row>
    <row r="109"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</row>
    <row r="110"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</row>
    <row r="111"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</row>
    <row r="112"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</row>
    <row r="113"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</row>
    <row r="114"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</row>
    <row r="115"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</row>
    <row r="116"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</row>
    <row r="117"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</row>
    <row r="118"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</row>
    <row r="119"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</row>
    <row r="120"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</row>
    <row r="121"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</row>
    <row r="122"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</row>
    <row r="123"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</row>
    <row r="124"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</row>
    <row r="125"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</row>
    <row r="126"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</row>
    <row r="127"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</row>
    <row r="128"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</row>
    <row r="129"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</row>
    <row r="130"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</row>
    <row r="131"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</row>
    <row r="132"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</row>
    <row r="133"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</row>
    <row r="134"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</row>
    <row r="135"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</row>
    <row r="136"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</row>
    <row r="137"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</row>
    <row r="138"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</row>
    <row r="139"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</row>
    <row r="140"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</row>
    <row r="141"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</row>
    <row r="142"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</row>
    <row r="143"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</row>
    <row r="144"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</row>
    <row r="145"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</row>
    <row r="146"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</row>
    <row r="147"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</row>
    <row r="148"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</row>
    <row r="149"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</row>
    <row r="150"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</row>
    <row r="151"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</row>
    <row r="152"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</row>
    <row r="153"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</row>
    <row r="154"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</row>
    <row r="155"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</row>
    <row r="156"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</row>
    <row r="157"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</row>
    <row r="158"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</row>
    <row r="159"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</row>
    <row r="160"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</row>
    <row r="161"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</row>
    <row r="162"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</row>
    <row r="163"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</row>
    <row r="164"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</row>
    <row r="165"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</row>
    <row r="166"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</row>
    <row r="167"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</row>
    <row r="168"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</row>
    <row r="169"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</row>
    <row r="170"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</row>
    <row r="171"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</row>
    <row r="172"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</row>
    <row r="173"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</row>
    <row r="174"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</row>
    <row r="175"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</row>
    <row r="176"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</row>
    <row r="177"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</row>
    <row r="178"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</row>
    <row r="179"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</row>
    <row r="180"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</row>
    <row r="181"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</row>
    <row r="182"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</row>
    <row r="183"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</row>
    <row r="184"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</row>
    <row r="185"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</row>
    <row r="186"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</row>
    <row r="187"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</row>
    <row r="188"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</row>
    <row r="189"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</row>
    <row r="190"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</row>
    <row r="191"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</row>
    <row r="192"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</row>
    <row r="193"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</row>
    <row r="194"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</row>
    <row r="195"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</row>
    <row r="196"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</row>
    <row r="197"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</row>
    <row r="198"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</row>
    <row r="199"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</row>
    <row r="200"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</row>
    <row r="201"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</row>
    <row r="202"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</row>
    <row r="203"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</row>
    <row r="204"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</row>
    <row r="205"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</row>
    <row r="206"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</row>
    <row r="207"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</row>
    <row r="208"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</row>
    <row r="209"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</row>
    <row r="210"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</row>
    <row r="211"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</row>
    <row r="212"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</row>
    <row r="213"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</row>
    <row r="214"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</row>
    <row r="215"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</row>
    <row r="216"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</row>
    <row r="217"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</row>
    <row r="218"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</row>
    <row r="219"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</row>
    <row r="220"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</row>
    <row r="221"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</row>
    <row r="222"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</row>
    <row r="223"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</row>
    <row r="224"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</row>
    <row r="225"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</row>
    <row r="226"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</row>
    <row r="227"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</row>
    <row r="228"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</row>
    <row r="229"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</row>
    <row r="230"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</row>
    <row r="231"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</row>
    <row r="232"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</row>
    <row r="233"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</row>
    <row r="234"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</row>
    <row r="235"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</row>
    <row r="236"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</row>
    <row r="237"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</row>
    <row r="238"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</row>
    <row r="239"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</row>
    <row r="240"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</row>
    <row r="241"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</row>
    <row r="242"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</row>
    <row r="243"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</row>
    <row r="244"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</row>
    <row r="245"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</row>
    <row r="246"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</row>
    <row r="247"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</row>
    <row r="248"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</row>
    <row r="249"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</row>
    <row r="250"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</row>
    <row r="251"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</row>
    <row r="252"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</row>
    <row r="253"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</row>
    <row r="254"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</row>
    <row r="255"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</row>
    <row r="256"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</row>
    <row r="257"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</row>
    <row r="258"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</row>
    <row r="259"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</row>
    <row r="260"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</row>
    <row r="261"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</row>
    <row r="262"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</row>
    <row r="263"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</row>
    <row r="264"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</row>
    <row r="265"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</row>
    <row r="266"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</row>
    <row r="267"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</row>
    <row r="268"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</row>
    <row r="269"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</row>
    <row r="270"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</row>
    <row r="271"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</row>
    <row r="272"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</row>
    <row r="273"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</row>
    <row r="274"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</row>
    <row r="275"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</row>
    <row r="276"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</row>
    <row r="277"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</row>
    <row r="278"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</row>
    <row r="279"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</row>
    <row r="280"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</row>
    <row r="281"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</row>
    <row r="282"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</row>
    <row r="283"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</row>
    <row r="284"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</row>
    <row r="285"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</row>
    <row r="286"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</row>
    <row r="287"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</row>
    <row r="288"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</row>
    <row r="289"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</row>
    <row r="290"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</row>
    <row r="291"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</row>
    <row r="292"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</row>
    <row r="293"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</row>
    <row r="294"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</row>
    <row r="295"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</row>
    <row r="296"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</row>
    <row r="297"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</row>
    <row r="298"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</row>
    <row r="299"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</row>
    <row r="300"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</row>
    <row r="301"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</row>
    <row r="302"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</row>
    <row r="303"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</row>
    <row r="304"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</row>
    <row r="305"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</row>
    <row r="306"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</row>
    <row r="307"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</row>
    <row r="308"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</row>
    <row r="309"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</row>
    <row r="310"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</row>
    <row r="311"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</row>
    <row r="312"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</row>
    <row r="313"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</row>
    <row r="314"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</row>
    <row r="315"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</row>
    <row r="316"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</row>
    <row r="317"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</row>
    <row r="318"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</row>
    <row r="319"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</row>
    <row r="320"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</row>
    <row r="321"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</row>
    <row r="322"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</row>
    <row r="323"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</row>
    <row r="324"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</row>
    <row r="325"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</row>
    <row r="326"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</row>
    <row r="327"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</row>
    <row r="328"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</row>
    <row r="329"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</row>
    <row r="330"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</row>
    <row r="331"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</row>
    <row r="332"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</row>
    <row r="333"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</row>
    <row r="334"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</row>
    <row r="335"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</row>
    <row r="336"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</row>
    <row r="337"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</row>
    <row r="338"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</row>
    <row r="339"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</row>
    <row r="340"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</row>
    <row r="341"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</row>
    <row r="342"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</row>
    <row r="343"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</row>
    <row r="344"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</row>
    <row r="345"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</row>
    <row r="346"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</row>
    <row r="347"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</row>
    <row r="348"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</row>
    <row r="349"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</row>
    <row r="350"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</row>
    <row r="351"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</row>
    <row r="352"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</row>
    <row r="353"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</row>
    <row r="354"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</row>
    <row r="355"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</row>
    <row r="356"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</row>
    <row r="357"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</row>
    <row r="358"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</row>
    <row r="359"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</row>
    <row r="360"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</row>
    <row r="361"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</row>
    <row r="362"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</row>
    <row r="363"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</row>
    <row r="364"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</row>
    <row r="365"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</row>
    <row r="366"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</row>
    <row r="367"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</row>
    <row r="368"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</row>
    <row r="369"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</row>
    <row r="370"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</row>
    <row r="371"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</row>
    <row r="372"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</row>
    <row r="373"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</row>
    <row r="374"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</row>
    <row r="375"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</row>
    <row r="376"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</row>
    <row r="377"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</row>
    <row r="378"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</row>
    <row r="379"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</row>
    <row r="380"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</row>
    <row r="381"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</row>
    <row r="382"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</row>
    <row r="383"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</row>
    <row r="384"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</row>
    <row r="385"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</row>
    <row r="386"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</row>
    <row r="387"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</row>
    <row r="388"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</row>
    <row r="389"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</row>
    <row r="390"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</row>
    <row r="391"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</row>
    <row r="392"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</row>
    <row r="393"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</row>
    <row r="394"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</row>
    <row r="395"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</row>
    <row r="396"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</row>
    <row r="397"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</row>
    <row r="398"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</row>
    <row r="399"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</row>
    <row r="400"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</row>
    <row r="401"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</row>
    <row r="402"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</row>
    <row r="403"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</row>
    <row r="404"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</row>
    <row r="405"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</row>
    <row r="406"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</row>
    <row r="407"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</row>
    <row r="408"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</row>
    <row r="409"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</row>
    <row r="410"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</row>
    <row r="411"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</row>
    <row r="412"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</row>
    <row r="413"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</row>
    <row r="414"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</row>
    <row r="415"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</row>
    <row r="416"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</row>
    <row r="417"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</row>
    <row r="418"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</row>
    <row r="419"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</row>
    <row r="420"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</row>
    <row r="421"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</row>
    <row r="422"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</row>
    <row r="423"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</row>
    <row r="424"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</row>
    <row r="425"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</row>
    <row r="426"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</row>
    <row r="427"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</row>
    <row r="428"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</row>
    <row r="429"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</row>
    <row r="430"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</row>
    <row r="431"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</row>
    <row r="432"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</row>
    <row r="433"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</row>
    <row r="434"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</row>
    <row r="435"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</row>
    <row r="436"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</row>
    <row r="437"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</row>
    <row r="438"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</row>
    <row r="439"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</row>
    <row r="440"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</row>
    <row r="441"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</row>
    <row r="442"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</row>
    <row r="443"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</row>
    <row r="444"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</row>
    <row r="445"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</row>
    <row r="446"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</row>
    <row r="447"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</row>
    <row r="448"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</row>
    <row r="449"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</row>
    <row r="450"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</row>
    <row r="451"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</row>
    <row r="452"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</row>
    <row r="453"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</row>
    <row r="454"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</row>
    <row r="455"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</row>
    <row r="456"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</row>
    <row r="457"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</row>
    <row r="458"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</row>
    <row r="459"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</row>
    <row r="460"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</row>
    <row r="461"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</row>
    <row r="462"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</row>
    <row r="463"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</row>
    <row r="464"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</row>
    <row r="465"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</row>
    <row r="466"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</row>
    <row r="467"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</row>
    <row r="468"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</row>
    <row r="469"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</row>
    <row r="470"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</row>
    <row r="471"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</row>
    <row r="472"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</row>
    <row r="473"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</row>
    <row r="474"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</row>
    <row r="475"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</row>
    <row r="476"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</row>
    <row r="477"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</row>
    <row r="478"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</row>
    <row r="479"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</row>
    <row r="480"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</row>
    <row r="481"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</row>
    <row r="482"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</row>
    <row r="483"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</row>
    <row r="484"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</row>
    <row r="485"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</row>
    <row r="486"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</row>
    <row r="487"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</row>
    <row r="488"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</row>
    <row r="489"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</row>
    <row r="490"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</row>
    <row r="491"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</row>
    <row r="492"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</row>
    <row r="493"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</row>
    <row r="494"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</row>
    <row r="495"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</row>
    <row r="496"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</row>
    <row r="497"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</row>
    <row r="498"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</row>
    <row r="499"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</row>
    <row r="500"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</row>
    <row r="501"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</row>
    <row r="502"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</row>
    <row r="503"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</row>
    <row r="504"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</row>
    <row r="505"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</row>
    <row r="506"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</row>
    <row r="507"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</row>
    <row r="508"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</row>
    <row r="509"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</row>
    <row r="510"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</row>
    <row r="511"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</row>
    <row r="512"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</row>
    <row r="513"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</row>
    <row r="514"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</row>
    <row r="515"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</row>
    <row r="516"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</row>
    <row r="517"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</row>
    <row r="518"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</row>
    <row r="519"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</row>
    <row r="520"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</row>
    <row r="521"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</row>
    <row r="522"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</row>
    <row r="523"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</row>
    <row r="524"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</row>
    <row r="525"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</row>
    <row r="526"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</row>
    <row r="527"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</row>
    <row r="528"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</row>
    <row r="529"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</row>
    <row r="530"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</row>
    <row r="531"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</row>
    <row r="532"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</row>
    <row r="533"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</row>
    <row r="534"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</row>
    <row r="535"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</row>
    <row r="536"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</row>
    <row r="537"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</row>
    <row r="538"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</row>
    <row r="539"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</row>
    <row r="540"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</row>
    <row r="541"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</row>
    <row r="542"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</row>
    <row r="543"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</row>
    <row r="544"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</row>
    <row r="545"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</row>
    <row r="546"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</row>
    <row r="547"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</row>
    <row r="548"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</row>
    <row r="549"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</row>
    <row r="550"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</row>
    <row r="551"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</row>
    <row r="552"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</row>
    <row r="553"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</row>
    <row r="554"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</row>
    <row r="555"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</row>
    <row r="556"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</row>
    <row r="557"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</row>
    <row r="558"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</row>
    <row r="559"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</row>
    <row r="560"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</row>
    <row r="561"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</row>
    <row r="562"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</row>
    <row r="563"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</row>
    <row r="564"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</row>
    <row r="565"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</row>
    <row r="566"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</row>
    <row r="567"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</row>
    <row r="568"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</row>
    <row r="569"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</row>
    <row r="570"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</row>
    <row r="571"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</row>
    <row r="572"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</row>
    <row r="573"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</row>
    <row r="574"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</row>
    <row r="575"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</row>
    <row r="576"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</row>
    <row r="577"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</row>
    <row r="578"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</row>
    <row r="579"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</row>
    <row r="580"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</row>
    <row r="581"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</row>
    <row r="582"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</row>
    <row r="583"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</row>
    <row r="584"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</row>
    <row r="585"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</row>
    <row r="586"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</row>
    <row r="587"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</row>
    <row r="588"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</row>
    <row r="589"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</row>
    <row r="590"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</row>
    <row r="591"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</row>
    <row r="592"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</row>
    <row r="593"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</row>
    <row r="594"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</row>
    <row r="595"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</row>
    <row r="596"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</row>
    <row r="597"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</row>
    <row r="598"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</row>
    <row r="599"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</row>
    <row r="600"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</row>
    <row r="601"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</row>
    <row r="602"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</row>
    <row r="603"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</row>
    <row r="604"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</row>
    <row r="605"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</row>
    <row r="606"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</row>
    <row r="607"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</row>
    <row r="608"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</row>
    <row r="609"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</row>
    <row r="610"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</row>
    <row r="611"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</row>
    <row r="612"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</row>
    <row r="613"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</row>
    <row r="614"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</row>
    <row r="615"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</row>
    <row r="616"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</row>
    <row r="617"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</row>
    <row r="618"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</row>
    <row r="619"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</row>
    <row r="620"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</row>
    <row r="621"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</row>
    <row r="622"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</row>
    <row r="623"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</row>
    <row r="624"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</row>
    <row r="625"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</row>
    <row r="626"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</row>
    <row r="627"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</row>
    <row r="628"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</row>
    <row r="629"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</row>
    <row r="630"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</row>
    <row r="631"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</row>
    <row r="632"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</row>
    <row r="633"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</row>
    <row r="634"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</row>
    <row r="635"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</row>
    <row r="636"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</row>
    <row r="637"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</row>
    <row r="638"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</row>
    <row r="639"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</row>
    <row r="640"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</row>
    <row r="641"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</row>
    <row r="642"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</row>
    <row r="643"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</row>
    <row r="644"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</row>
    <row r="645"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</row>
    <row r="646"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</row>
    <row r="647"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</row>
    <row r="648"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</row>
    <row r="649"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</row>
    <row r="650"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</row>
    <row r="651"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</row>
    <row r="652"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</row>
    <row r="653"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</row>
    <row r="654"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</row>
    <row r="655"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</row>
    <row r="656"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</row>
    <row r="657"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</row>
    <row r="658"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</row>
    <row r="659"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</row>
    <row r="660"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</row>
    <row r="661"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</row>
    <row r="662"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</row>
    <row r="663"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</row>
    <row r="664"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</row>
    <row r="665"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</row>
    <row r="666"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</row>
    <row r="667"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</row>
    <row r="668"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</row>
    <row r="669"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</row>
    <row r="670"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</row>
    <row r="671"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</row>
    <row r="672"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</row>
    <row r="673"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</row>
    <row r="674"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</row>
    <row r="675"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</row>
    <row r="676"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</row>
    <row r="677"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</row>
    <row r="678"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</row>
    <row r="679"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</row>
    <row r="680"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</row>
    <row r="681"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</row>
    <row r="682"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</row>
    <row r="683"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</row>
    <row r="684"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</row>
    <row r="685"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</row>
    <row r="686"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</row>
    <row r="687"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</row>
    <row r="688"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</row>
    <row r="689"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</row>
    <row r="690"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</row>
    <row r="691"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</row>
    <row r="692"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</row>
    <row r="693"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</row>
    <row r="694"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</row>
    <row r="695"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</row>
    <row r="696"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</row>
    <row r="697"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</row>
    <row r="698"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</row>
    <row r="699"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</row>
    <row r="700"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</row>
    <row r="701"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</row>
    <row r="702"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</row>
    <row r="703"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</row>
    <row r="704"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</row>
    <row r="705"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</row>
    <row r="706"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</row>
    <row r="707"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</row>
    <row r="708"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</row>
    <row r="709"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</row>
    <row r="710"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</row>
    <row r="711"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</row>
    <row r="712"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</row>
    <row r="713"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</row>
    <row r="714"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</row>
    <row r="715"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</row>
    <row r="716"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</row>
    <row r="717"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</row>
    <row r="718"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</row>
    <row r="719"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</row>
    <row r="720"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</row>
    <row r="721"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</row>
    <row r="722"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</row>
    <row r="723"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</row>
    <row r="724"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</row>
    <row r="725"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</row>
    <row r="726"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</row>
    <row r="727"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</row>
    <row r="728"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</row>
    <row r="729"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</row>
    <row r="730"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</row>
    <row r="731"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</row>
    <row r="732"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</row>
    <row r="733"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</row>
    <row r="734"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</row>
    <row r="735"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</row>
    <row r="736"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</row>
    <row r="737"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</row>
    <row r="738"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</row>
    <row r="739"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</row>
    <row r="740"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</row>
    <row r="741"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</row>
    <row r="742"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</row>
    <row r="743"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</row>
    <row r="744"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</row>
    <row r="745"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</row>
    <row r="746"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</row>
    <row r="747"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</row>
    <row r="748"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</row>
    <row r="749"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</row>
    <row r="750"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</row>
    <row r="751"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</row>
    <row r="752"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</row>
    <row r="753"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</row>
    <row r="754"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</row>
    <row r="755"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</row>
    <row r="756"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</row>
    <row r="757"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</row>
    <row r="758"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</row>
    <row r="759"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</row>
    <row r="760"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</row>
    <row r="761"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</row>
    <row r="762"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</row>
    <row r="763"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</row>
    <row r="764"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</row>
    <row r="765"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</row>
    <row r="766"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</row>
    <row r="767"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</row>
    <row r="768"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</row>
    <row r="769"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</row>
    <row r="770"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</row>
    <row r="771"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</row>
    <row r="772"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</row>
    <row r="773"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</row>
    <row r="774"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</row>
    <row r="775"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</row>
    <row r="776"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</row>
    <row r="777"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</row>
    <row r="778"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</row>
    <row r="779"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</row>
    <row r="780"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</row>
    <row r="781"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</row>
    <row r="782"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</row>
    <row r="783"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</row>
    <row r="784"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</row>
    <row r="785"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</row>
    <row r="786"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</row>
    <row r="787"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</row>
    <row r="788"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</row>
    <row r="789"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</row>
    <row r="790"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</row>
    <row r="791"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</row>
    <row r="792"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</row>
    <row r="793"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</row>
    <row r="794"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</row>
    <row r="795"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</row>
    <row r="796"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</row>
    <row r="797"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</row>
    <row r="798"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</row>
    <row r="799"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</row>
    <row r="800"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</row>
    <row r="801"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</row>
    <row r="802"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</row>
    <row r="803"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</row>
    <row r="804"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</row>
    <row r="805"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</row>
    <row r="806"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</row>
    <row r="807"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</row>
    <row r="808"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</row>
    <row r="809"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</row>
    <row r="810"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</row>
    <row r="811"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</row>
    <row r="812"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</row>
    <row r="813"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</row>
    <row r="814"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</row>
    <row r="815"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</row>
    <row r="816"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</row>
    <row r="817"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</row>
    <row r="818"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</row>
    <row r="819"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</row>
    <row r="820"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</row>
    <row r="821"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</row>
    <row r="822"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</row>
    <row r="823"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</row>
    <row r="824"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</row>
    <row r="825"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</row>
    <row r="826"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</row>
    <row r="827"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</row>
    <row r="828"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</row>
    <row r="829"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</row>
    <row r="830"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</row>
    <row r="831"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</row>
    <row r="832"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</row>
    <row r="833"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</row>
    <row r="834"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</row>
    <row r="835"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</row>
    <row r="836"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</row>
    <row r="837"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</row>
    <row r="838"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</row>
    <row r="839"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</row>
    <row r="840"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</row>
    <row r="841"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</row>
    <row r="842"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</row>
    <row r="843"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</row>
    <row r="844"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</row>
    <row r="845"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</row>
    <row r="846"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</row>
    <row r="847"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</row>
    <row r="848"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</row>
    <row r="849"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</row>
    <row r="850"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</row>
    <row r="851"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</row>
    <row r="852"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</row>
    <row r="853"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</row>
    <row r="854"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</row>
    <row r="855"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</row>
    <row r="856"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</row>
    <row r="857"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</row>
    <row r="858"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</row>
    <row r="859"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</row>
    <row r="860"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</row>
    <row r="861"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</row>
    <row r="862"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</row>
    <row r="863"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</row>
    <row r="864"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</row>
    <row r="865"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</row>
    <row r="866"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</row>
    <row r="867"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</row>
    <row r="868"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</row>
    <row r="869"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</row>
    <row r="870"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</row>
    <row r="871"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</row>
    <row r="872"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</row>
    <row r="873"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</row>
    <row r="874"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</row>
    <row r="875"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</row>
    <row r="876"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</row>
    <row r="877"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</row>
    <row r="878"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</row>
    <row r="879"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</row>
    <row r="880"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</row>
    <row r="881"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</row>
    <row r="882"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</row>
    <row r="883"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</row>
    <row r="884"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</row>
    <row r="885"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</row>
    <row r="886"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</row>
    <row r="887"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</row>
    <row r="888"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</row>
    <row r="889"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</row>
    <row r="890"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</row>
    <row r="891"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</row>
    <row r="892"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</row>
    <row r="893"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</row>
    <row r="894"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</row>
    <row r="895"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</row>
    <row r="896"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</row>
    <row r="897"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</row>
    <row r="898"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</row>
    <row r="899"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</row>
    <row r="900"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</row>
    <row r="901"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</row>
    <row r="902"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</row>
    <row r="903"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</row>
    <row r="904"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</row>
    <row r="905"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</row>
    <row r="906"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</row>
    <row r="907"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</row>
    <row r="908"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</row>
    <row r="909"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</row>
    <row r="910"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</row>
    <row r="911"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</row>
    <row r="912"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</row>
    <row r="913"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</row>
    <row r="914"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</row>
    <row r="915"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</row>
    <row r="916"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</row>
    <row r="917"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</row>
    <row r="918"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</row>
    <row r="919"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</row>
    <row r="920"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</row>
    <row r="921"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</row>
    <row r="922"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</row>
    <row r="923"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</row>
    <row r="924"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</row>
    <row r="925"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</row>
    <row r="926"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</row>
    <row r="927"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</row>
    <row r="928"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</row>
    <row r="929"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</row>
    <row r="930"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</row>
    <row r="931"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</row>
    <row r="932"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</row>
    <row r="933"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</row>
    <row r="934"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</row>
    <row r="935"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</row>
    <row r="936"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</row>
    <row r="937"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</row>
    <row r="938"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</row>
    <row r="939"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</row>
    <row r="940"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</row>
    <row r="941"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</row>
    <row r="942"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</row>
    <row r="943"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</row>
    <row r="944"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</row>
    <row r="945"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</row>
    <row r="946"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</row>
    <row r="947"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</row>
    <row r="948"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</row>
    <row r="949"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</row>
    <row r="950"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</row>
    <row r="951"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</row>
    <row r="952"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</row>
    <row r="953"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</row>
    <row r="954"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</row>
    <row r="955"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</row>
    <row r="956"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</row>
    <row r="957"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</row>
    <row r="958"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</row>
    <row r="959"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</row>
    <row r="960"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</row>
    <row r="961"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</row>
    <row r="962"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</row>
    <row r="963"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</row>
    <row r="964"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</row>
    <row r="965"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</row>
    <row r="966"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</row>
    <row r="967"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</row>
    <row r="968"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</row>
    <row r="969"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</row>
    <row r="970"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</row>
    <row r="971"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</row>
    <row r="972"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</row>
    <row r="973"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</row>
    <row r="974"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</row>
    <row r="975"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</row>
    <row r="976"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</row>
    <row r="977"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</row>
    <row r="978"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</row>
    <row r="979"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</row>
    <row r="980"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</row>
    <row r="981"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</row>
    <row r="982"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</row>
    <row r="983"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</row>
    <row r="984"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</row>
    <row r="985"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</row>
    <row r="986"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</row>
    <row r="987"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</row>
    <row r="988"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</row>
    <row r="989"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</row>
    <row r="990"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</row>
    <row r="991"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</row>
    <row r="992"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</row>
    <row r="993"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</row>
    <row r="994"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</row>
    <row r="995"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</row>
    <row r="996"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</row>
    <row r="997"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</row>
    <row r="998"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</row>
    <row r="999"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</row>
    <row r="1000"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</row>
  </sheetData>
  <drawing r:id="rId1"/>
</worksheet>
</file>